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4 - objekt K2 - změna hygienických buněk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8 ZL1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'ZL10-18 ZL14 Pol'!$A$1:$U$462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M8" i="12"/>
  <c r="O8" i="12"/>
  <c r="Q8" i="12"/>
  <c r="Q7" i="12" s="1"/>
  <c r="U8" i="12"/>
  <c r="I22" i="12"/>
  <c r="K22" i="12"/>
  <c r="M22" i="12"/>
  <c r="O22" i="12"/>
  <c r="Q22" i="12"/>
  <c r="U22" i="12"/>
  <c r="G30" i="12"/>
  <c r="I31" i="12"/>
  <c r="K31" i="12"/>
  <c r="M31" i="12"/>
  <c r="O31" i="12"/>
  <c r="Q31" i="12"/>
  <c r="U31" i="12"/>
  <c r="I38" i="12"/>
  <c r="K38" i="12"/>
  <c r="M38" i="12"/>
  <c r="O38" i="12"/>
  <c r="Q38" i="12"/>
  <c r="U38" i="12"/>
  <c r="I45" i="12"/>
  <c r="K45" i="12"/>
  <c r="M45" i="12"/>
  <c r="O45" i="12"/>
  <c r="Q45" i="12"/>
  <c r="U45" i="12"/>
  <c r="I52" i="12"/>
  <c r="K52" i="12"/>
  <c r="M52" i="12"/>
  <c r="O52" i="12"/>
  <c r="Q52" i="12"/>
  <c r="U52" i="12"/>
  <c r="I60" i="12"/>
  <c r="K60" i="12"/>
  <c r="M60" i="12"/>
  <c r="O60" i="12"/>
  <c r="Q60" i="12"/>
  <c r="U60" i="12"/>
  <c r="I68" i="12"/>
  <c r="K68" i="12"/>
  <c r="M68" i="12"/>
  <c r="O68" i="12"/>
  <c r="Q68" i="12"/>
  <c r="U68" i="12"/>
  <c r="I76" i="12"/>
  <c r="K76" i="12"/>
  <c r="M76" i="12"/>
  <c r="O76" i="12"/>
  <c r="Q76" i="12"/>
  <c r="U76" i="12"/>
  <c r="I84" i="12"/>
  <c r="K84" i="12"/>
  <c r="M84" i="12"/>
  <c r="O84" i="12"/>
  <c r="Q84" i="12"/>
  <c r="U84" i="12"/>
  <c r="I91" i="12"/>
  <c r="K91" i="12"/>
  <c r="M91" i="12"/>
  <c r="O91" i="12"/>
  <c r="Q91" i="12"/>
  <c r="U91" i="12"/>
  <c r="G104" i="12"/>
  <c r="I105" i="12"/>
  <c r="I104" i="12" s="1"/>
  <c r="K105" i="12"/>
  <c r="K104" i="12" s="1"/>
  <c r="M105" i="12"/>
  <c r="M104" i="12" s="1"/>
  <c r="O105" i="12"/>
  <c r="O104" i="12" s="1"/>
  <c r="Q105" i="12"/>
  <c r="Q104" i="12" s="1"/>
  <c r="U105" i="12"/>
  <c r="U104" i="12" s="1"/>
  <c r="G111" i="12"/>
  <c r="I112" i="12"/>
  <c r="K112" i="12"/>
  <c r="M112" i="12"/>
  <c r="O112" i="12"/>
  <c r="Q112" i="12"/>
  <c r="U112" i="12"/>
  <c r="I118" i="12"/>
  <c r="K118" i="12"/>
  <c r="K111" i="12" s="1"/>
  <c r="M118" i="12"/>
  <c r="O118" i="12"/>
  <c r="Q118" i="12"/>
  <c r="U118" i="12"/>
  <c r="U111" i="12" s="1"/>
  <c r="I121" i="12"/>
  <c r="K121" i="12"/>
  <c r="M121" i="12"/>
  <c r="O121" i="12"/>
  <c r="Q121" i="12"/>
  <c r="U121" i="12"/>
  <c r="G124" i="12"/>
  <c r="U124" i="12"/>
  <c r="I125" i="12"/>
  <c r="I124" i="12" s="1"/>
  <c r="K125" i="12"/>
  <c r="K124" i="12" s="1"/>
  <c r="M125" i="12"/>
  <c r="M124" i="12" s="1"/>
  <c r="O125" i="12"/>
  <c r="O124" i="12" s="1"/>
  <c r="Q125" i="12"/>
  <c r="Q124" i="12" s="1"/>
  <c r="U125" i="12"/>
  <c r="G129" i="12"/>
  <c r="I130" i="12"/>
  <c r="K130" i="12"/>
  <c r="M130" i="12"/>
  <c r="O130" i="12"/>
  <c r="Q130" i="12"/>
  <c r="U130" i="12"/>
  <c r="I145" i="12"/>
  <c r="K145" i="12"/>
  <c r="M145" i="12"/>
  <c r="O145" i="12"/>
  <c r="Q145" i="12"/>
  <c r="U145" i="12"/>
  <c r="I159" i="12"/>
  <c r="K159" i="12"/>
  <c r="M159" i="12"/>
  <c r="O159" i="12"/>
  <c r="Q159" i="12"/>
  <c r="U159" i="12"/>
  <c r="I165" i="12"/>
  <c r="K165" i="12"/>
  <c r="M165" i="12"/>
  <c r="O165" i="12"/>
  <c r="Q165" i="12"/>
  <c r="U165" i="12"/>
  <c r="I173" i="12"/>
  <c r="K173" i="12"/>
  <c r="M173" i="12"/>
  <c r="O173" i="12"/>
  <c r="Q173" i="12"/>
  <c r="U173" i="12"/>
  <c r="G177" i="12"/>
  <c r="I178" i="12"/>
  <c r="K178" i="12"/>
  <c r="M178" i="12"/>
  <c r="O178" i="12"/>
  <c r="Q178" i="12"/>
  <c r="U178" i="12"/>
  <c r="I185" i="12"/>
  <c r="K185" i="12"/>
  <c r="M185" i="12"/>
  <c r="O185" i="12"/>
  <c r="Q185" i="12"/>
  <c r="U185" i="12"/>
  <c r="I193" i="12"/>
  <c r="K193" i="12"/>
  <c r="M193" i="12"/>
  <c r="O193" i="12"/>
  <c r="Q193" i="12"/>
  <c r="U193" i="12"/>
  <c r="I201" i="12"/>
  <c r="K201" i="12"/>
  <c r="M201" i="12"/>
  <c r="O201" i="12"/>
  <c r="Q201" i="12"/>
  <c r="U201" i="12"/>
  <c r="I208" i="12"/>
  <c r="K208" i="12"/>
  <c r="M208" i="12"/>
  <c r="O208" i="12"/>
  <c r="Q208" i="12"/>
  <c r="U208" i="12"/>
  <c r="I216" i="12"/>
  <c r="K216" i="12"/>
  <c r="M216" i="12"/>
  <c r="O216" i="12"/>
  <c r="Q216" i="12"/>
  <c r="U216" i="12"/>
  <c r="I223" i="12"/>
  <c r="K223" i="12"/>
  <c r="M223" i="12"/>
  <c r="O223" i="12"/>
  <c r="Q223" i="12"/>
  <c r="U223" i="12"/>
  <c r="G227" i="12"/>
  <c r="I228" i="12"/>
  <c r="K228" i="12"/>
  <c r="M228" i="12"/>
  <c r="O228" i="12"/>
  <c r="Q228" i="12"/>
  <c r="U228" i="12"/>
  <c r="I248" i="12"/>
  <c r="K248" i="12"/>
  <c r="M248" i="12"/>
  <c r="O248" i="12"/>
  <c r="Q248" i="12"/>
  <c r="U248" i="12"/>
  <c r="I266" i="12"/>
  <c r="K266" i="12"/>
  <c r="M266" i="12"/>
  <c r="O266" i="12"/>
  <c r="Q266" i="12"/>
  <c r="U266" i="12"/>
  <c r="I285" i="12"/>
  <c r="K285" i="12"/>
  <c r="M285" i="12"/>
  <c r="O285" i="12"/>
  <c r="Q285" i="12"/>
  <c r="U285" i="12"/>
  <c r="I304" i="12"/>
  <c r="K304" i="12"/>
  <c r="M304" i="12"/>
  <c r="O304" i="12"/>
  <c r="Q304" i="12"/>
  <c r="U304" i="12"/>
  <c r="I323" i="12"/>
  <c r="K323" i="12"/>
  <c r="M323" i="12"/>
  <c r="O323" i="12"/>
  <c r="Q323" i="12"/>
  <c r="U323" i="12"/>
  <c r="I328" i="12"/>
  <c r="K328" i="12"/>
  <c r="M328" i="12"/>
  <c r="O328" i="12"/>
  <c r="Q328" i="12"/>
  <c r="U328" i="12"/>
  <c r="G332" i="12"/>
  <c r="I333" i="12"/>
  <c r="K333" i="12"/>
  <c r="M333" i="12"/>
  <c r="O333" i="12"/>
  <c r="Q333" i="12"/>
  <c r="U333" i="12"/>
  <c r="I353" i="12"/>
  <c r="K353" i="12"/>
  <c r="M353" i="12"/>
  <c r="O353" i="12"/>
  <c r="Q353" i="12"/>
  <c r="U353" i="12"/>
  <c r="I360" i="12"/>
  <c r="K360" i="12"/>
  <c r="M360" i="12"/>
  <c r="O360" i="12"/>
  <c r="Q360" i="12"/>
  <c r="U360" i="12"/>
  <c r="I367" i="12"/>
  <c r="K367" i="12"/>
  <c r="M367" i="12"/>
  <c r="O367" i="12"/>
  <c r="Q367" i="12"/>
  <c r="U367" i="12"/>
  <c r="I393" i="12"/>
  <c r="K393" i="12"/>
  <c r="M393" i="12"/>
  <c r="O393" i="12"/>
  <c r="Q393" i="12"/>
  <c r="U393" i="12"/>
  <c r="I401" i="12"/>
  <c r="K401" i="12"/>
  <c r="M401" i="12"/>
  <c r="O401" i="12"/>
  <c r="Q401" i="12"/>
  <c r="U401" i="12"/>
  <c r="G405" i="12"/>
  <c r="I406" i="12"/>
  <c r="K406" i="12"/>
  <c r="M406" i="12"/>
  <c r="O406" i="12"/>
  <c r="Q406" i="12"/>
  <c r="U406" i="12"/>
  <c r="I412" i="12"/>
  <c r="K412" i="12"/>
  <c r="M412" i="12"/>
  <c r="O412" i="12"/>
  <c r="Q412" i="12"/>
  <c r="U412" i="12"/>
  <c r="I418" i="12"/>
  <c r="K418" i="12"/>
  <c r="M418" i="12"/>
  <c r="O418" i="12"/>
  <c r="Q418" i="12"/>
  <c r="U418" i="12"/>
  <c r="I423" i="12"/>
  <c r="K423" i="12"/>
  <c r="M423" i="12"/>
  <c r="O423" i="12"/>
  <c r="Q423" i="12"/>
  <c r="U423" i="12"/>
  <c r="I429" i="12"/>
  <c r="K429" i="12"/>
  <c r="M429" i="12"/>
  <c r="O429" i="12"/>
  <c r="Q429" i="12"/>
  <c r="U429" i="12"/>
  <c r="G433" i="12"/>
  <c r="I433" i="12"/>
  <c r="O433" i="12"/>
  <c r="I434" i="12"/>
  <c r="K434" i="12"/>
  <c r="K433" i="12" s="1"/>
  <c r="M434" i="12"/>
  <c r="M433" i="12" s="1"/>
  <c r="O434" i="12"/>
  <c r="Q434" i="12"/>
  <c r="Q433" i="12" s="1"/>
  <c r="U434" i="12"/>
  <c r="U433" i="12" s="1"/>
  <c r="G440" i="12"/>
  <c r="I441" i="12"/>
  <c r="K441" i="12"/>
  <c r="K440" i="12" s="1"/>
  <c r="M441" i="12"/>
  <c r="O441" i="12"/>
  <c r="Q441" i="12"/>
  <c r="U441" i="12"/>
  <c r="U440" i="12" s="1"/>
  <c r="I447" i="12"/>
  <c r="K447" i="12"/>
  <c r="M447" i="12"/>
  <c r="O447" i="12"/>
  <c r="O440" i="12" s="1"/>
  <c r="Q447" i="12"/>
  <c r="U447" i="12"/>
  <c r="G448" i="12"/>
  <c r="I449" i="12"/>
  <c r="K449" i="12"/>
  <c r="K448" i="12" s="1"/>
  <c r="M449" i="12"/>
  <c r="O449" i="12"/>
  <c r="Q449" i="12"/>
  <c r="U449" i="12"/>
  <c r="U448" i="12" s="1"/>
  <c r="I455" i="12"/>
  <c r="K455" i="12"/>
  <c r="M455" i="12"/>
  <c r="O455" i="12"/>
  <c r="O448" i="12" s="1"/>
  <c r="Q455" i="12"/>
  <c r="U455" i="12"/>
  <c r="I62" i="1"/>
  <c r="J60" i="1" s="1"/>
  <c r="J61" i="1"/>
  <c r="J55" i="1"/>
  <c r="J50" i="1"/>
  <c r="F42" i="1"/>
  <c r="G42" i="1"/>
  <c r="H42" i="1"/>
  <c r="I42" i="1"/>
  <c r="J41" i="1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U405" i="12" l="1"/>
  <c r="K405" i="12"/>
  <c r="O405" i="12"/>
  <c r="I405" i="12"/>
  <c r="J53" i="1"/>
  <c r="J58" i="1"/>
  <c r="M440" i="12"/>
  <c r="Q440" i="12"/>
  <c r="I440" i="12"/>
  <c r="Q332" i="12"/>
  <c r="I332" i="12"/>
  <c r="M332" i="12"/>
  <c r="M177" i="12"/>
  <c r="Q177" i="12"/>
  <c r="I177" i="12"/>
  <c r="O30" i="12"/>
  <c r="U30" i="12"/>
  <c r="K30" i="12"/>
  <c r="M7" i="12"/>
  <c r="U227" i="12"/>
  <c r="K227" i="12"/>
  <c r="O227" i="12"/>
  <c r="O129" i="12"/>
  <c r="U129" i="12"/>
  <c r="K129" i="12"/>
  <c r="O111" i="12"/>
  <c r="J51" i="1"/>
  <c r="J57" i="1"/>
  <c r="J49" i="1"/>
  <c r="J54" i="1"/>
  <c r="J59" i="1"/>
  <c r="Q448" i="12"/>
  <c r="I448" i="12"/>
  <c r="M448" i="12"/>
  <c r="O332" i="12"/>
  <c r="U332" i="12"/>
  <c r="K332" i="12"/>
  <c r="M227" i="12"/>
  <c r="Q227" i="12"/>
  <c r="I227" i="12"/>
  <c r="Q129" i="12"/>
  <c r="I129" i="12"/>
  <c r="M129" i="12"/>
  <c r="M111" i="12"/>
  <c r="Q111" i="12"/>
  <c r="I111" i="12"/>
  <c r="O7" i="12"/>
  <c r="U7" i="12"/>
  <c r="K7" i="12"/>
  <c r="Q405" i="12"/>
  <c r="M405" i="12"/>
  <c r="O177" i="12"/>
  <c r="U177" i="12"/>
  <c r="K177" i="12"/>
  <c r="Q30" i="12"/>
  <c r="I30" i="12"/>
  <c r="M30" i="12"/>
  <c r="J52" i="1"/>
  <c r="J56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<sst xmlns="http://schemas.openxmlformats.org/spreadsheetml/2006/main" count="1210" uniqueCount="410">
  <si>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</si>
  <si>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</si>
  <si>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</si>
  <si>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</si>
  <si>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</si>
  <si>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</si>
  <si>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</si>
  <si>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</si>
  <si>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</si>
  <si>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</si>
  <si>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</si>
  <si>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</si>
  <si>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</si>
  <si>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</si>
  <si>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</si>
  <si>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</si>
  <si>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</si>
  <si>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</si>
  <si>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</si>
  <si>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</si>
  <si>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</si>
  <si>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</si>
  <si>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</si>
  <si>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</si>
  <si>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</si>
  <si>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</si>
  <si>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</si>
  <si>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</si>
  <si>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</si>
  <si>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</si>
  <si>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</si>
  <si>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</si>
  <si>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</si>
  <si>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</si>
  <si>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</si>
  <si>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</si>
  <si>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</si>
  <si>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</si>
  <si>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</si>
  <si>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</si>
  <si>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</si>
  <si>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</si>
  <si>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</si>
  <si>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ZL14</t>
  </si>
  <si>
    <t>Změna hygienických buněk</t>
  </si>
  <si>
    <t>ZL10-18</t>
  </si>
  <si>
    <t>Změny stavebních prací, vícepráce a méněpráce v 2.NP dle změn v PD</t>
  </si>
  <si>
    <t>Objekt:</t>
  </si>
  <si>
    <t>Rozpočet:</t>
  </si>
  <si>
    <t>ZL08-18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</si>
  <si>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</si>
  <si>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</si>
  <si>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</si>
  <si>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</si>
  <si>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</si>
  <si>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</si>
  <si>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</si>
  <si>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</si>
  <si>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</si>
  <si>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</si>
  <si>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</si>
  <si>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</si>
  <si>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</si>
  <si>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</si>
  <si>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</si>
  <si>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</si>
  <si>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</si>
  <si>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</si>
  <si>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</si>
  <si>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</si>
  <si>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</si>
  <si>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</si>
  <si>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</si>
  <si>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</si>
  <si>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</si>
  <si>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</si>
  <si>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</si>
  <si>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</si>
  <si>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</si>
  <si>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</si>
  <si>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</si>
  <si>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</si>
  <si>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</si>
  <si>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</si>
  <si>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</si>
  <si>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</si>
  <si>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</si>
  <si>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</si>
  <si>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</si>
  <si>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</si>
  <si>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763</t>
  </si>
  <si>
    <t>Dřevostavby</t>
  </si>
  <si>
    <t>766</t>
  </si>
  <si>
    <t>Konstrukce truhlářské</t>
  </si>
  <si>
    <t>783</t>
  </si>
  <si>
    <t>Nátěry</t>
  </si>
  <si>
    <t>784</t>
  </si>
  <si>
    <t>Malby</t>
  </si>
  <si>
    <t>785</t>
  </si>
  <si>
    <t>Tapety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</si>
  <si>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</si>
  <si>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</si>
  <si>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</si>
  <si>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</si>
  <si>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</si>
  <si>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</si>
  <si>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</si>
  <si>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</si>
  <si>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</si>
  <si>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</si>
  <si>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</si>
  <si>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</si>
  <si>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</si>
  <si>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</si>
  <si>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</si>
  <si>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</si>
  <si>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</si>
  <si>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</si>
  <si>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</si>
  <si>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</si>
  <si>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</si>
  <si>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</si>
  <si>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</si>
  <si>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</si>
  <si>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</si>
  <si>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</si>
  <si>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612445204</t>
  </si>
  <si>
    <t>Omítky a stěrky sádrové ze suchých směsí stěrka sádrová, tloušťky 4 mm</t>
  </si>
  <si>
    <t>m2</t>
  </si>
  <si>
    <t>POL1_1</t>
  </si>
  <si>
    <t xml:space="preserve">sádrová stěrka včetně vybroušení : </t>
  </si>
  <si>
    <t>VV</t>
  </si>
  <si>
    <t xml:space="preserve">strop : </t>
  </si>
  <si>
    <t>místnost K2-2-008 : 2,086*1+2,086*0,3</t>
  </si>
  <si>
    <t>místnost K2-2-010 : 1,708*1,1+0,3*1,708/2+0,4*2/2+0,8*0,8/2+1,169*0,8+0,8*0,7/2+1,1*0,5/2</t>
  </si>
  <si>
    <t>místnost K2-2-015 : 1,15*1,493+1,15*0,5/2+0,95*0,8/2+0,5*0,7/2+0,7*0,854+0,6*0,7/2</t>
  </si>
  <si>
    <t>místnost K2-2-021 : 1,705*2,39-(1*1)+0,3*1,15/2</t>
  </si>
  <si>
    <t>Mezisoučet</t>
  </si>
  <si>
    <t xml:space="preserve">stěny : </t>
  </si>
  <si>
    <t>místnost K2-2-008 : ((2,2*1*5-0,65*1,95)*2+2,2*1)*2</t>
  </si>
  <si>
    <t>místnost K2-2-010 : ((2,2*4-0,65*1,95)*2+2,2*(1,633+0,939+1,094))*2</t>
  </si>
  <si>
    <t>místnost K2-2-015 : ((2,2*4-0,65*1,95)*2+2,2*(1,418+0,817+0,854))*2</t>
  </si>
  <si>
    <t>místnost K2-2-021 : ((2,2*3-0,65*1,95)*2+2,2*(0,75+1,63))*2</t>
  </si>
  <si>
    <t>612481211</t>
  </si>
  <si>
    <t>Montáž výztužné sítě (perlinky) do stěrky-stěny, včetně výztužné sítě a stěrkového tmelu Baumit</t>
  </si>
  <si>
    <t>POL1_</t>
  </si>
  <si>
    <t xml:space="preserve">položka RTS- cena 2014/I - 174,50  Kč/m2, cena dle SoD - 80% z ceny 2014/I - 139,60 Kč/m2 : </t>
  </si>
  <si>
    <t xml:space="preserve">stěny - příprava pod PANDOMO : </t>
  </si>
  <si>
    <t>místnost K2-2-008 : 2,2*1*6-0,65*1,95+0,3*1,3</t>
  </si>
  <si>
    <t>místnost K2-2-010 : 2,2*(1*4+1,094+0,939+1,633)-0,65*1,95+0,25*(0,939+1,094)</t>
  </si>
  <si>
    <t>místnost K2-2-015 : 2,2*(1*4+1,418+0,817+0,854)-0,65*1,95+0,25*(0,817+0,854)</t>
  </si>
  <si>
    <t>místnost K2-2-021 : 2,2*(3*1+1,63+2,39+0,75)-0,65*1,95+0,25*1,2</t>
  </si>
  <si>
    <t>631312611</t>
  </si>
  <si>
    <t>Mazanina z betonu prostého tl. přes 50 do 80 mm z betonu C 16/20</t>
  </si>
  <si>
    <t>m3</t>
  </si>
  <si>
    <t xml:space="preserve">podlaha hygienických kabin : </t>
  </si>
  <si>
    <t>místnost K2-2-008 : 2,5168*0,08+2,5168*0,07/2</t>
  </si>
  <si>
    <t>místnost K2-2-010 : 3,7*0,08+3,7*0,07/2</t>
  </si>
  <si>
    <t>místnost K2-2-015 : 3*0,08+3*0,07/2</t>
  </si>
  <si>
    <t>místnost K2-2-021 : 3,4*0,08+3,4*0,07/2</t>
  </si>
  <si>
    <t>631319161</t>
  </si>
  <si>
    <t>Příplatek za konečnou úpravu mazanin tl. 8 cm</t>
  </si>
  <si>
    <t>631319181</t>
  </si>
  <si>
    <t>Příplatek za sklon mazaniny 15°-35°  tl. 5 - 8 cm</t>
  </si>
  <si>
    <t>631361921</t>
  </si>
  <si>
    <t>Výztuž mazanin z betonů a z lehkých betonů ze svařovaných sítí průměr drátu 4 mm, velikost oka, 100/100 mm</t>
  </si>
  <si>
    <t>t</t>
  </si>
  <si>
    <t xml:space="preserve">analogicky síť z drátu pr.6mm oka 100x100 : </t>
  </si>
  <si>
    <t>místnost K2-2-008 : (2,086*1+2,086*0,3)*4,4*1,08/1000</t>
  </si>
  <si>
    <t>místnost K2-2-010 : (1,708*1,1+0,3*1,708/2+0,4*2/2+0,8*0,8/2+1,169*0,8+0,8*0,7/2+1,1*0,5/2)*4,4*1,08/1000</t>
  </si>
  <si>
    <t>místnost K2-2-015 : (1,15*1,493+1,15*0,5/2+0,95*0,8/2+0,5*0,7/2+0,7*0,854+0,6*0,7/2)*4,4*1,08/1000</t>
  </si>
  <si>
    <t>místnost K2-2-021 : (1,705*2,39-(1*1)+0,3*1,15/2)*4,4*1,08/1000</t>
  </si>
  <si>
    <t>632411125</t>
  </si>
  <si>
    <t>Potěr ze SMS Cemix, ruční zpracování, tl. 25 mm, samonivelační anhydritový potěr 20 Cemix 110</t>
  </si>
  <si>
    <t xml:space="preserve">položka RTS- cena 2014/I - 321,50  Kč/m2, cena dle SoD - 80% z ceny 2014/I - 257,20 Kč/m2 : </t>
  </si>
  <si>
    <t xml:space="preserve">podlaha hygienických kabin - příprava pod Pandomo : </t>
  </si>
  <si>
    <t>místnost K2-2-008 : 2,5168</t>
  </si>
  <si>
    <t>místnost K2-2-010 : 3,7</t>
  </si>
  <si>
    <t>místnost K2-2-015 : 3</t>
  </si>
  <si>
    <t>místnost K2-2-021 : 3,4</t>
  </si>
  <si>
    <t>632411906</t>
  </si>
  <si>
    <t>Penetrace velmi savých podkladů Cemix 0,35 l/m2</t>
  </si>
  <si>
    <t xml:space="preserve">položka RTS- cena 2014/I - 59,70  Kč/m2, cena dle SoD - 80% z ceny 2014/I - 47,80 Kč/m2 : </t>
  </si>
  <si>
    <t>632441491</t>
  </si>
  <si>
    <t>Broušení anhydritových potěrů</t>
  </si>
  <si>
    <t xml:space="preserve">položka RTS- cena 2014/I - 13,50  Kč/m2, cena dle SoD - 80% z ceny 2014/I - 10,80 Kč/m2 : </t>
  </si>
  <si>
    <t>713191131</t>
  </si>
  <si>
    <t>Tkanina separační FERMACELL</t>
  </si>
  <si>
    <t>PANDOMO I</t>
  </si>
  <si>
    <t>Úprava povrchu podlahy a stěn - PANDOMO</t>
  </si>
  <si>
    <t xml:space="preserve">podlaha : </t>
  </si>
  <si>
    <t>místnost K2-2-008 : 3</t>
  </si>
  <si>
    <t>642952110</t>
  </si>
  <si>
    <t>Osazení zárubní dveřních dřevěných plochy do 2,5 m2</t>
  </si>
  <si>
    <t>kus</t>
  </si>
  <si>
    <t>místnost K2-2-008 : 1</t>
  </si>
  <si>
    <t>místnost K2-2-010 : 1</t>
  </si>
  <si>
    <t>místnost K2-2-015 : 1</t>
  </si>
  <si>
    <t>místnost K2-2-021 : 1</t>
  </si>
  <si>
    <t>X29</t>
  </si>
  <si>
    <t>D+M zrcadlo k umyvadlu K1, 40/40, Kniha ostatních prvků A.3.10</t>
  </si>
  <si>
    <t>ks</t>
  </si>
  <si>
    <t>POL3_1</t>
  </si>
  <si>
    <t>X4</t>
  </si>
  <si>
    <t>D+M hygienická buňka - sklo, neporézní homogenní povrchový materiál z akrylatové pryskyřice a,, přírod.minerál, viz.tech.nákres</t>
  </si>
  <si>
    <t xml:space="preserve">ODPOČET - ZMĚNA Č.13 : </t>
  </si>
  <si>
    <t>detaily viz výkres č. X45 :  -1</t>
  </si>
  <si>
    <t>D+M hygienická buňka, sklo a neporézní homogenní povrchový materiál z akrylatové pryskyřice a, a, přírod.minerálů- viz.tech.nákres</t>
  </si>
  <si>
    <t>detaily viz výkres č. X46 :  -3</t>
  </si>
  <si>
    <t>998011002</t>
  </si>
  <si>
    <t>Přesun hmot pro budovy zděné výšky do 12 m</t>
  </si>
  <si>
    <t>POL7_</t>
  </si>
  <si>
    <t xml:space="preserve">Hmotnosti z položek s pořadovými čísly: : </t>
  </si>
  <si>
    <t xml:space="preserve">1,2,3,4,6,7,8,10,12, : </t>
  </si>
  <si>
    <t>Součet: : 5,29961</t>
  </si>
  <si>
    <t>711212000</t>
  </si>
  <si>
    <t>Penetrace podkladu pod hydroizolační nátěr, ASO-Unigrund (fa Schömburg)</t>
  </si>
  <si>
    <t xml:space="preserve">dle dovatele povrchu Pandomo nutný dvojnásobný nátěr ve skladbě : </t>
  </si>
  <si>
    <t xml:space="preserve">položka ÚRS č. 771591111 - cena 2014/I - 37,70 Kč, cena dle SoD - 80% z ceny ÚRS 2014/I - 30,20 Kč : </t>
  </si>
  <si>
    <t>místnost K2-2-008 : 2*(2,086*1+2,086*0,3)</t>
  </si>
  <si>
    <t>místnost K2-2-010 : 2*(1,708*1,1+0,3*1,708/2+0,4*2/2+0,8*0,8/2+1,169*0,8+0,8*0,7/2+1,1*0,5/2)</t>
  </si>
  <si>
    <t>místnost K2-2-015 : 2*(1,15*1,493+1,15*0,5/2+0,95*0,8/2+0,5*0,7/2+0,7*0,854+0,6*0,7/2)</t>
  </si>
  <si>
    <t>místnost K2-2-021 : 2*(1,705*2,39-(1*1)+0,3*1,15/2)</t>
  </si>
  <si>
    <t xml:space="preserve">stěny hygienických kabin : </t>
  </si>
  <si>
    <t>místnost K2-2-008 : 2*(2,2*6*1,2-0,65*1,95)</t>
  </si>
  <si>
    <t>místnost K2-2-010 : 2*(2,2*(1,2*3+1,094+1,633+0,939)-0,65*1,95)</t>
  </si>
  <si>
    <t>místnost K2-2-015 : 2*(2,2*(1,2*4+0,854+1,418)-0,65*1,95)</t>
  </si>
  <si>
    <t>místnost K2-2-021 : 2*(2,2*(1,2*3+1,63+2,39+0,75)-0,65*1,95)</t>
  </si>
  <si>
    <t>711212002</t>
  </si>
  <si>
    <t>Hydroizolační povlak - nátěr nebo stěrka, Aquafin 2K (fa Schömburg),proti vlhkosti, tl. 2mm</t>
  </si>
  <si>
    <t xml:space="preserve">položka ÚRS č. 711493112 - cena 2014/I - 211 Kč, cena dle SoD - 80% z ceny ÚRS 2014/I - 168,80 Kč : </t>
  </si>
  <si>
    <t>711212601</t>
  </si>
  <si>
    <t>Těsnicí pás do spoje podlaha - stěna, Aso Dichtband-2000-S š. 120 mm (fa Schomburg)</t>
  </si>
  <si>
    <t>m</t>
  </si>
  <si>
    <t xml:space="preserve">položka RTS- cena 2014/I - 147  Kč/m, cena dle SoD - 80% z ceny 2014/I - 117,60 Kč/m : </t>
  </si>
  <si>
    <t>místnost K2-2-008 : 6*1,2</t>
  </si>
  <si>
    <t>místnost K2-2-010 : 1,2*3+1,094+1,633+0,939</t>
  </si>
  <si>
    <t>místnost K2-2-015 : 1,2*4+0,854+1,418</t>
  </si>
  <si>
    <t>místnost K2-2-021 : 1,2*3+1,63+2,39+0,75</t>
  </si>
  <si>
    <t>711821001</t>
  </si>
  <si>
    <t>Izolační systém IPT, vodorovně, včetně dodávky tvarovky IPT 7 a podlahové lišty</t>
  </si>
  <si>
    <t xml:space="preserve">položka RTS- cena 2014/I - 415,50  Kč/m2, cena dle SoD - 80% z ceny 2014/I - 322,40 Kč/m2 : </t>
  </si>
  <si>
    <t>998711102</t>
  </si>
  <si>
    <t>Přesun hmot pro izolace proti vodě, výšky do 12 m</t>
  </si>
  <si>
    <t xml:space="preserve">17,18,19,20, : </t>
  </si>
  <si>
    <t>Součet: : 0,61328</t>
  </si>
  <si>
    <t>713111130</t>
  </si>
  <si>
    <t>Izolace tepelné stropů, vložené mezi krokve, 1 vrstva - materiál ve specifikaci</t>
  </si>
  <si>
    <t>POL1_7</t>
  </si>
  <si>
    <t xml:space="preserve">strop hygienických kabin : </t>
  </si>
  <si>
    <t>713111221</t>
  </si>
  <si>
    <t>Montáž parozábrany, zavěšené podhl., přelep. spojů, Jutafol N 140 standard</t>
  </si>
  <si>
    <t>713134211</t>
  </si>
  <si>
    <t>Montáž parozábrany na stěny s přelepením spojů, parotěsná zábrana Jutafol N 140 speciál</t>
  </si>
  <si>
    <t xml:space="preserve">položka RTS- cena 2014/I - 76,40  Kč/m2, cena dle SoD - 80% z ceny 2014/I - 61,20 Kč/m2 : </t>
  </si>
  <si>
    <t>místnost K2-2-008 : 2,2*6*1,2-0,65*1,95</t>
  </si>
  <si>
    <t>místnost K2-2-010 : 2,2*(1,2*3+1,094+1,633+0,939)-0,65*1,95</t>
  </si>
  <si>
    <t>místnost K2-2-015 : 2,2*(1,2*4+0,854+1,418)-0,65*1,95</t>
  </si>
  <si>
    <t>místnost K2-2-021 : 2,2*(1,2*3+1,63+2,39+0,75)-0,65*1,95</t>
  </si>
  <si>
    <t>713131130</t>
  </si>
  <si>
    <t>Izolace tepelná stěn vložením do konstrukce</t>
  </si>
  <si>
    <t>63140542</t>
  </si>
  <si>
    <t>Deska izolační minerální Rockmin PLUS tl. 60 mm, 1000x610 mm, univerzální</t>
  </si>
  <si>
    <t>POL3_7</t>
  </si>
  <si>
    <t xml:space="preserve">položka RTS- cena 2014/I - 47,50  Kč/m2, cena dle SoD - 80% z ceny 2014/I - 38,- Kč/m2 : </t>
  </si>
  <si>
    <t>místnost K2-2-008 : (2,2*6*1,2-0,65*1,95)*1,05</t>
  </si>
  <si>
    <t>místnost K2-2-010 : (2,2*(1,2*3+1,094+1,633+0,939)-0,65*1,95)*1,05</t>
  </si>
  <si>
    <t>místnost K2-2-015 : (2,2*(1,2*4+0,854+1,418)-0,65*1,95)*1,05</t>
  </si>
  <si>
    <t>místnost K2-2-021 : (2,2*(1,2*3+1,63+2,39+0,75)-0,65*1,95)*1,05</t>
  </si>
  <si>
    <t>63140546</t>
  </si>
  <si>
    <t>Deska izolační minerální Rockmin PLUS tl. 120 mm, 1000x610 mm, univerzální</t>
  </si>
  <si>
    <t>místnost K2-2-008 : (2,086*1+2,086*0,3)*1,05</t>
  </si>
  <si>
    <t>místnost K2-2-010 : (1,708*1,1+0,3*1,708/2+0,4*2/2+0,8*0,8/2+1,169*0,8+0,8*0,7/2+1,1*0,5/2)*1,05</t>
  </si>
  <si>
    <t>místnost K2-2-015 : (1,15*1,493+1,15*0,5/2+0,95*0,8/2+0,5*0,7/2+0,7*0,854+0,6*0,7/2)*1,05</t>
  </si>
  <si>
    <t>místnost K2-2-021 : (1,705*2,39-(1*1)+0,3*1,15/2)*1,05</t>
  </si>
  <si>
    <t>998713103</t>
  </si>
  <si>
    <t>Přesun hmot pro izolace tepelné, výšky do 24 m</t>
  </si>
  <si>
    <t xml:space="preserve">22,23,24,25,26,27, : </t>
  </si>
  <si>
    <t>Součet: : 0,20251</t>
  </si>
  <si>
    <t>762085140</t>
  </si>
  <si>
    <t>Zvláštní výkony hoblování viditelných částí krovu čtyřstranné</t>
  </si>
  <si>
    <t xml:space="preserve">analogicky : </t>
  </si>
  <si>
    <t xml:space="preserve">z důvodu velkého výskytu dřevokazných hub v objektu - všechno řezivo hoblované : </t>
  </si>
  <si>
    <t xml:space="preserve">dřevěný zakládací profil 60/150 mm : </t>
  </si>
  <si>
    <t xml:space="preserve">dřevěný ukončovací profil 60/120 mm + strop : </t>
  </si>
  <si>
    <t>místnost K2-2-008 : 6*1,2+1,2*3</t>
  </si>
  <si>
    <t>místnost K2-2-010 : 1,2*3+1,094+1,633+0,939+1,63*2+1,2*2</t>
  </si>
  <si>
    <t>místnost K2-2-015 : 1,2*4+0,854+1,418+1,481*2+1,2*2</t>
  </si>
  <si>
    <t>místnost K2-2-021 : 1,2*3+1,63+2,39+0,75+1,63*2+1*2</t>
  </si>
  <si>
    <t xml:space="preserve">profily ve stěnách profil 60/60 mm : </t>
  </si>
  <si>
    <t>místnost K2-2-008 : 2,2*24+0,8</t>
  </si>
  <si>
    <t>místnost K2-2-010 : 2,2*21+0,8</t>
  </si>
  <si>
    <t>místnost K2-2-015 : 2,2*22+0,8</t>
  </si>
  <si>
    <t>místnost K2-2-021 : 2,2*15+0,8</t>
  </si>
  <si>
    <t>762714110</t>
  </si>
  <si>
    <t>M.vázan.konstr.hraněných do 120 cm2 ocel. spojkami</t>
  </si>
  <si>
    <t>762795000</t>
  </si>
  <si>
    <t>Spojovací prostředky pro vázané konstrukce</t>
  </si>
  <si>
    <t>místnost K2-2-008 : 6*1,2*0,06*0,15*1,1</t>
  </si>
  <si>
    <t>místnost K2-2-010 : (1,2*3+1,094+1,633+0,939)*0,06*0,15*1,1</t>
  </si>
  <si>
    <t>místnost K2-2-015 : (1,2*4+0,854+1,418)*0,06*0,15*1,1</t>
  </si>
  <si>
    <t>místnost K2-2-021 : (1,2*3+1,63+2,39+0,75)*0,06*0,15*1,1</t>
  </si>
  <si>
    <t>místnost K2-2-008 : (6*1,2+1,2*3)*0,6*0,12*1,1</t>
  </si>
  <si>
    <t>místnost K2-2-010 : (1,2*3+1,094+1,633+0,939+1,63*2+1,2*2)*0,6*0,12*1,1</t>
  </si>
  <si>
    <t>místnost K2-2-015 : (1,2*4+0,854+1,418+1,481*2+1,2*2)*0,6*0,12*1,1</t>
  </si>
  <si>
    <t>místnost K2-2-021 : (1,2*3+1,63+2,39+0,75+1,63*2+1*2)*0,6*0,12*1,1</t>
  </si>
  <si>
    <t>místnost K2-2-008 : (2,2*24+0,8)*0,06*0,06*1,1</t>
  </si>
  <si>
    <t>místnost K2-2-010 : (2,2*21+0,8)*0,06*0,06*1,1</t>
  </si>
  <si>
    <t>místnost K2-2-015 : (2,2*22+0,8)*0,06*0,06*1,1</t>
  </si>
  <si>
    <t>místnost K2-2-021 : (2,2*15+0,8)*0,06*0,06*1,1</t>
  </si>
  <si>
    <t>762911121</t>
  </si>
  <si>
    <t>Impregnace řeziva tlakovakuová, ochrana proti dřevokazným houbám, plísním a dřevokaznému hmyzu</t>
  </si>
  <si>
    <t>60512121</t>
  </si>
  <si>
    <t>hranol jehličnaté(SM; BO); l = 4 000 až 6 000 mm; jakost I</t>
  </si>
  <si>
    <t>OCEL.SPOJK</t>
  </si>
  <si>
    <t>D+M ocelové spojky nosných kcí vestavby místností 3.NP, rohovníky, úhelníky, apod.</t>
  </si>
  <si>
    <t>místnost K2-2-008 : 24*4</t>
  </si>
  <si>
    <t>místnost K2-2-010 : 21*4</t>
  </si>
  <si>
    <t>místnost K2-2-015 : 22*4</t>
  </si>
  <si>
    <t>místnost K2-2-021 : 15*4</t>
  </si>
  <si>
    <t>998762103</t>
  </si>
  <si>
    <t>Přesun hmot pro tesařské konstrukce, výšky do 24 m</t>
  </si>
  <si>
    <t xml:space="preserve">30,31,32,33, : </t>
  </si>
  <si>
    <t>Součet: : 3,62946</t>
  </si>
  <si>
    <t>763612232</t>
  </si>
  <si>
    <t>Obložení stěn z desek nad tl.18 mm,P+D,šroubo.</t>
  </si>
  <si>
    <t xml:space="preserve">viz detail hygienické buňky - obvodové bednění z OSB desky : </t>
  </si>
  <si>
    <t xml:space="preserve">analogicky - podlaha hygienických kabin : </t>
  </si>
  <si>
    <t>místnost K2-2-008 : 0,15*6</t>
  </si>
  <si>
    <t>místnost K2-2-010 : 0,15*(1*4+1,633+0,939+1,094)</t>
  </si>
  <si>
    <t>místnost K2-2-015 : 0,15*(1*4+1,418+0,817+0,854)</t>
  </si>
  <si>
    <t>místnost K2-2-021 : 0,15*(2,39+1,63+3*1+0,75)</t>
  </si>
  <si>
    <t xml:space="preserve">stěny hygienických kabin - desky RIGISTABIL tl.15 mm : </t>
  </si>
  <si>
    <t>místnost K2-2-008 : (2,2*6*1,2-0,65*1,95)*2</t>
  </si>
  <si>
    <t>místnost K2-2-010 : (2,2*(1,2*3+1,094+1,633+0,939)-0,65*1,95)*2</t>
  </si>
  <si>
    <t>místnost K2-2-015 : (2,2*(1,2*4+0,854+1,418)-0,65*1,95)*2</t>
  </si>
  <si>
    <t>místnost K2-2-021 : (2,2*(1,2*3+1,63+2,39+0,75)-0,65*1,95)*2</t>
  </si>
  <si>
    <t xml:space="preserve">předstěny : </t>
  </si>
  <si>
    <t>místnost K2-2-008 : 1,2*1,5</t>
  </si>
  <si>
    <t>místnost K2-2-010 : 1,5*(0,939+1,094)</t>
  </si>
  <si>
    <t>místnost K2-2-015 : 1,5*(0,817+0,854)</t>
  </si>
  <si>
    <t>místnost K2-2-021 : 2,44*2,39</t>
  </si>
  <si>
    <t>763613232</t>
  </si>
  <si>
    <t>Záklop stropů z desek nad tl.18 mm, P+D, šroubov.</t>
  </si>
  <si>
    <t xml:space="preserve">strop hygienických kabin z vnější strany - desky RIGISTABIL tl.15 mm : </t>
  </si>
  <si>
    <t>763615232</t>
  </si>
  <si>
    <t>Obložení stropů z desek nad tl.18 mm,P+D,šroubov.</t>
  </si>
  <si>
    <t xml:space="preserve">strop hygienických kabin z vnitřní strany - desky RIGISTABIL tl.15 mm : </t>
  </si>
  <si>
    <t>595920093</t>
  </si>
  <si>
    <t>Deska konstrukční RigiStabil 2750x1250x15 mm, (DFRIEH2)</t>
  </si>
  <si>
    <t>POL3_</t>
  </si>
  <si>
    <t xml:space="preserve">stěny hygienických kabin oboustranně - desky RIGISTABIL tl.15 mm : </t>
  </si>
  <si>
    <t>60726123</t>
  </si>
  <si>
    <t>deska dřevoštěpková třívrstvá pro prostředí vlhké; strana broušená; hrana pero/drážka; tl = 25,0 mm</t>
  </si>
  <si>
    <t>místnost K2-2-008 : 0,15*6*1,1</t>
  </si>
  <si>
    <t>místnost K2-2-010 : 0,15*(1*4+1,633+0,939+1,094)*1,1</t>
  </si>
  <si>
    <t>místnost K2-2-015 : 0,15*(1*4+1,418+0,817+0,854)*1,1</t>
  </si>
  <si>
    <t>místnost K2-2-021 : 0,15*(2,39+1,63+3*1+0,75)*1,1</t>
  </si>
  <si>
    <t>998763101</t>
  </si>
  <si>
    <t>Přesun hmot pro dřevostavby, výšky do 12 m</t>
  </si>
  <si>
    <t xml:space="preserve">36,37,38,39,40, : </t>
  </si>
  <si>
    <t>Součet: : 2,42002</t>
  </si>
  <si>
    <t>766661112</t>
  </si>
  <si>
    <t>Montáž dveřních křídel kompletizovaných otevíravých ,  , do ocelové nebo fošnové zárubně,, jednokřídlových, šířky do 800 mm</t>
  </si>
  <si>
    <t>766699733</t>
  </si>
  <si>
    <t>Překrytí spár lištou z tvrdého dřeva, profilované</t>
  </si>
  <si>
    <t xml:space="preserve">položka RTS- cena 2014/I - 25,90  Kč/m, cena dle SoD - 80% z ceny 2014/I - 20,80 Kč/m : </t>
  </si>
  <si>
    <t>místnost K2-2-008 : 2,44*1*5*2+2,44*12</t>
  </si>
  <si>
    <t>místnost K2-2-010 : 2,44*4*2+2,44*10</t>
  </si>
  <si>
    <t>místnost K2-2-015 : 2,44*4*2+2,44*10</t>
  </si>
  <si>
    <t>místnost K2-2-021 : 2,44*3*2+2,44*8</t>
  </si>
  <si>
    <t>61416200</t>
  </si>
  <si>
    <t>Lišta dubová bez nátěru 100 x 15 mm</t>
  </si>
  <si>
    <t>místnost K2-2-008 : (2,44*1*5*2+2,44*12)*1,05</t>
  </si>
  <si>
    <t>místnost K2-2-010 : (2,44*4*2+2,44*10)*1,05</t>
  </si>
  <si>
    <t>místnost K2-2-015 : (2,44*4*2+2,44*10)*1,05</t>
  </si>
  <si>
    <t>místnost K2-2-021 : (2,44*3*2+2,44*8)*1,05</t>
  </si>
  <si>
    <t>DVEŘ</t>
  </si>
  <si>
    <t>Dveře atyp 650/1950 mm povrchová úprava z vnější strany textilní tapeta z vnitřní strany Pandomo, včetně kování  a zámku WC sada, práh dubový lepený silikonem</t>
  </si>
  <si>
    <t>998766103</t>
  </si>
  <si>
    <t>Přesun hmot pro truhlářské konstr., výšky do 24 m</t>
  </si>
  <si>
    <t xml:space="preserve">43,44,45, : </t>
  </si>
  <si>
    <t>Součet: : 0,31224</t>
  </si>
  <si>
    <t>783626300</t>
  </si>
  <si>
    <t>Nátěry truhlářských výrobků syntetické lazurovací, 3x lakování</t>
  </si>
  <si>
    <t xml:space="preserve">lišty : </t>
  </si>
  <si>
    <t>místnost K2-2-008 : (2,44*1*5*2+2,44*12)*0,13</t>
  </si>
  <si>
    <t>místnost K2-2-010 : (2,44*4*2+2,44*10)*0,13</t>
  </si>
  <si>
    <t>místnost K2-2-015 : (2,44*4*2+2,44*10)*0,13</t>
  </si>
  <si>
    <t>místnost K2-2-021 : (2,44*3*2+2,44*8)*0,13</t>
  </si>
  <si>
    <t>784121201</t>
  </si>
  <si>
    <t>Příprava povrchu Penetrace (napouštění) podkladu vápená, jednonásobná</t>
  </si>
  <si>
    <t>784122112</t>
  </si>
  <si>
    <t>Malby vápenné se začištěním  , bílé, dvojnásobné</t>
  </si>
  <si>
    <t>785411142</t>
  </si>
  <si>
    <t>Lepení tapet textil. se vzorem na stěnu do v. 3,8m</t>
  </si>
  <si>
    <t xml:space="preserve">položka RTS 2014/1 - 86,7 Kč, dle SoD 80% ceny 69,4 Kč : </t>
  </si>
  <si>
    <t>místnost K2-2-008 : 2,44*1*5-0,65*1,95</t>
  </si>
  <si>
    <t>místnost K2-2-010 : 2,44*4-0,65*1,95</t>
  </si>
  <si>
    <t>místnost K2-2-015 : 2,44*4-0,65*1,95</t>
  </si>
  <si>
    <t>místnost K2-2-021 : 2,44*3-0,65*1,95</t>
  </si>
  <si>
    <t>TAPETA</t>
  </si>
  <si>
    <t>Tapeta textilní se vzorem Haute Couture</t>
  </si>
  <si>
    <t>místnost K2-2-008 : (2,44*1*5-0,65*1,95)*1,05</t>
  </si>
  <si>
    <t>místnost K2-2-010 : (2,44*4-0,65*1,95)*1,05</t>
  </si>
  <si>
    <t>místnost K2-2-015 : (2,44*4-0,65*1,95)*1,05</t>
  </si>
  <si>
    <t>místnost K2-2-021 : (2,44*3-0,65*1,95)*1,05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</si>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</sst>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7" t="s">
        <v>42</v>
      </c>
      <c r="B2" s="207"/>
      <c r="C2" s="207"/>
      <c r="D2" s="207"/>
      <c r="E2" s="207"/>
      <c r="F2" s="207"/>
      <c r="G2" s="2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1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3" customHeight="1" x14ac:dyDescent="0.2">
      <c r="A2" s="4"/>
      <c r="B2" s="79" t="s">
        <v>24</v>
      </c>
      <c r="C2" s="80"/>
      <c r="D2" s="81" t="s">
        <v>49</v>
      </c>
      <c r="E2" s="212" t="s">
        <v>50</v>
      </c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47</v>
      </c>
      <c r="C3" s="80"/>
      <c r="D3" s="83" t="s">
        <v>45</v>
      </c>
      <c r="E3" s="83" t="s">
        <v>46</v>
      </c>
      <c r="F3" s="84"/>
      <c r="G3" s="84"/>
      <c r="H3" s="80"/>
      <c r="I3" s="85"/>
      <c r="J3" s="86"/>
    </row>
    <row r="4" spans="1:15" ht="23.25" customHeight="1" x14ac:dyDescent="0.2">
      <c r="A4" s="4"/>
      <c r="B4" s="87" t="s">
        <v>48</v>
      </c>
      <c r="C4" s="88"/>
      <c r="D4" s="89" t="s">
        <v>43</v>
      </c>
      <c r="E4" s="89" t="s">
        <v>44</v>
      </c>
      <c r="F4" s="90"/>
      <c r="G4" s="91"/>
      <c r="H4" s="90"/>
      <c r="I4" s="91"/>
      <c r="J4" s="92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3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3" t="s">
        <v>60</v>
      </c>
      <c r="D10" s="94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3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59" t="s">
        <v>26</v>
      </c>
      <c r="B16" s="160" t="s">
        <v>26</v>
      </c>
      <c r="C16" s="54"/>
      <c r="D16" s="55"/>
      <c r="E16" s="225"/>
      <c r="F16" s="226"/>
      <c r="G16" s="225"/>
      <c r="H16" s="226"/>
      <c r="I16" s="225">
        <v>-886992.44</v>
      </c>
      <c r="J16" s="227"/>
    </row>
    <row r="17" spans="1:10" ht="23.25" customHeight="1" x14ac:dyDescent="0.2">
      <c r="A17" s="159" t="s">
        <v>27</v>
      </c>
      <c r="B17" s="160" t="s">
        <v>27</v>
      </c>
      <c r="C17" s="54"/>
      <c r="D17" s="55"/>
      <c r="E17" s="225"/>
      <c r="F17" s="226"/>
      <c r="G17" s="225"/>
      <c r="H17" s="226"/>
      <c r="I17" s="225">
        <v>384492.37</v>
      </c>
      <c r="J17" s="227"/>
    </row>
    <row r="18" spans="1:10" ht="23.25" customHeight="1" x14ac:dyDescent="0.2">
      <c r="A18" s="159" t="s">
        <v>28</v>
      </c>
      <c r="B18" s="160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59" t="s">
        <v>100</v>
      </c>
      <c r="B19" s="160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59" t="s">
        <v>101</v>
      </c>
      <c r="B20" s="160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-502500.06999999995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-502500.07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28" t="s">
        <v>25</v>
      </c>
      <c r="C28" s="129"/>
      <c r="D28" s="129"/>
      <c r="E28" s="130"/>
      <c r="F28" s="131"/>
      <c r="G28" s="241">
        <v>-502500.07</v>
      </c>
      <c r="H28" s="243"/>
      <c r="I28" s="243"/>
      <c r="J28" s="132" t="str">
        <f t="shared" si="0"/>
        <v>CZK</v>
      </c>
    </row>
    <row r="29" spans="1:10" ht="27.75" hidden="1" customHeight="1" thickBot="1" x14ac:dyDescent="0.25">
      <c r="A29" s="4"/>
      <c r="B29" s="128" t="s">
        <v>38</v>
      </c>
      <c r="C29" s="133"/>
      <c r="D29" s="133"/>
      <c r="E29" s="133"/>
      <c r="F29" s="133"/>
      <c r="G29" s="241">
        <f>SUM(I23:I27)</f>
        <v>0</v>
      </c>
      <c r="H29" s="241"/>
      <c r="I29" s="241"/>
      <c r="J29" s="134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409</v>
      </c>
      <c r="E32" s="36"/>
      <c r="F32" s="19" t="s">
        <v>11</v>
      </c>
      <c r="G32" s="36"/>
      <c r="H32" s="37">
        <v>42202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99" t="s">
        <v>40</v>
      </c>
      <c r="B38" s="103" t="s">
        <v>18</v>
      </c>
      <c r="C38" s="104" t="s">
        <v>6</v>
      </c>
      <c r="D38" s="105"/>
      <c r="E38" s="105"/>
      <c r="F38" s="112" t="str">
        <f>B23</f>
        <v>Základ pro sníženou DPH</v>
      </c>
      <c r="G38" s="112" t="str">
        <f>B25</f>
        <v>Základ pro základní DPH</v>
      </c>
      <c r="H38" s="113" t="s">
        <v>19</v>
      </c>
      <c r="I38" s="114" t="s">
        <v>1</v>
      </c>
      <c r="J38" s="106" t="s">
        <v>0</v>
      </c>
    </row>
    <row r="39" spans="1:10" ht="25.5" hidden="1" customHeight="1" x14ac:dyDescent="0.2">
      <c r="A39" s="99">
        <v>1</v>
      </c>
      <c r="B39" s="107" t="s">
        <v>69</v>
      </c>
      <c r="C39" s="215"/>
      <c r="D39" s="216"/>
      <c r="E39" s="216"/>
      <c r="F39" s="115">
        <v>0</v>
      </c>
      <c r="G39" s="116">
        <v>-502500.07</v>
      </c>
      <c r="H39" s="117"/>
      <c r="I39" s="118">
        <v>-502500.07</v>
      </c>
      <c r="J39" s="108">
        <f>IF(CenaCelkemVypocet=0,"",I39/CenaCelkemVypocet*100)</f>
        <v>100</v>
      </c>
    </row>
    <row r="40" spans="1:10" ht="25.5" hidden="1" customHeight="1" x14ac:dyDescent="0.2">
      <c r="A40" s="99">
        <v>2</v>
      </c>
      <c r="B40" s="100" t="s">
        <v>45</v>
      </c>
      <c r="C40" s="217" t="s">
        <v>46</v>
      </c>
      <c r="D40" s="218"/>
      <c r="E40" s="218"/>
      <c r="F40" s="119">
        <v>0</v>
      </c>
      <c r="G40" s="120">
        <v>-502500.07</v>
      </c>
      <c r="H40" s="120"/>
      <c r="I40" s="121">
        <v>-502500.07</v>
      </c>
      <c r="J40" s="101">
        <f>IF(CenaCelkemVypocet=0,"",I40/CenaCelkemVypocet*100)</f>
        <v>100</v>
      </c>
    </row>
    <row r="41" spans="1:10" ht="25.5" hidden="1" customHeight="1" x14ac:dyDescent="0.2">
      <c r="A41" s="99">
        <v>3</v>
      </c>
      <c r="B41" s="109" t="s">
        <v>43</v>
      </c>
      <c r="C41" s="219" t="s">
        <v>44</v>
      </c>
      <c r="D41" s="220"/>
      <c r="E41" s="220"/>
      <c r="F41" s="122">
        <v>0</v>
      </c>
      <c r="G41" s="123">
        <v>-502500.07</v>
      </c>
      <c r="H41" s="123"/>
      <c r="I41" s="124">
        <v>-502500.07</v>
      </c>
      <c r="J41" s="110">
        <f>IF(CenaCelkemVypocet=0,"",I41/CenaCelkemVypocet*100)</f>
        <v>100</v>
      </c>
    </row>
    <row r="42" spans="1:10" ht="25.5" hidden="1" customHeight="1" x14ac:dyDescent="0.2">
      <c r="A42" s="99"/>
      <c r="B42" s="221" t="s">
        <v>70</v>
      </c>
      <c r="C42" s="222"/>
      <c r="D42" s="222"/>
      <c r="E42" s="222"/>
      <c r="F42" s="125">
        <f>SUMIF(A39:A41,"=1",F39:F41)</f>
        <v>0</v>
      </c>
      <c r="G42" s="126">
        <f>SUMIF(A39:A41,"=1",G39:G41)</f>
        <v>-502500.07</v>
      </c>
      <c r="H42" s="126">
        <f>SUMIF(A39:A41,"=1",H39:H41)</f>
        <v>0</v>
      </c>
      <c r="I42" s="127">
        <f>SUMIF(A39:A41,"=1",I39:I41)</f>
        <v>-502500.07</v>
      </c>
      <c r="J42" s="102">
        <f>SUMIF(A39:A41,"=1",J39:J41)</f>
        <v>100</v>
      </c>
    </row>
    <row r="46" spans="1:10" ht="15.75" x14ac:dyDescent="0.25">
      <c r="B46" s="135" t="s">
        <v>72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73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74</v>
      </c>
      <c r="C49" s="223" t="s">
        <v>75</v>
      </c>
      <c r="D49" s="224"/>
      <c r="E49" s="224"/>
      <c r="F49" s="155" t="s">
        <v>26</v>
      </c>
      <c r="G49" s="148"/>
      <c r="H49" s="148"/>
      <c r="I49" s="148">
        <v>31529.5</v>
      </c>
      <c r="J49" s="151">
        <f>IF(I62=0,"",I49/I62*100)</f>
        <v>-6.2745264891206851</v>
      </c>
    </row>
    <row r="50" spans="1:10" ht="25.5" customHeight="1" x14ac:dyDescent="0.2">
      <c r="A50" s="137"/>
      <c r="B50" s="139" t="s">
        <v>76</v>
      </c>
      <c r="C50" s="208" t="s">
        <v>77</v>
      </c>
      <c r="D50" s="209"/>
      <c r="E50" s="209"/>
      <c r="F50" s="156" t="s">
        <v>26</v>
      </c>
      <c r="G50" s="145"/>
      <c r="H50" s="145"/>
      <c r="I50" s="145">
        <v>181852.86</v>
      </c>
      <c r="J50" s="152">
        <f>IF(I62=0,"",I50/I62*100)</f>
        <v>-36.189618839257058</v>
      </c>
    </row>
    <row r="51" spans="1:10" ht="25.5" customHeight="1" x14ac:dyDescent="0.2">
      <c r="A51" s="137"/>
      <c r="B51" s="139" t="s">
        <v>78</v>
      </c>
      <c r="C51" s="208" t="s">
        <v>79</v>
      </c>
      <c r="D51" s="209"/>
      <c r="E51" s="209"/>
      <c r="F51" s="156" t="s">
        <v>26</v>
      </c>
      <c r="G51" s="145"/>
      <c r="H51" s="145"/>
      <c r="I51" s="145">
        <v>676.6</v>
      </c>
      <c r="J51" s="152">
        <f>IF(I62=0,"",I51/I62*100)</f>
        <v>-0.13464674741239335</v>
      </c>
    </row>
    <row r="52" spans="1:10" ht="25.5" customHeight="1" x14ac:dyDescent="0.2">
      <c r="A52" s="137"/>
      <c r="B52" s="139" t="s">
        <v>80</v>
      </c>
      <c r="C52" s="208" t="s">
        <v>81</v>
      </c>
      <c r="D52" s="209"/>
      <c r="E52" s="209"/>
      <c r="F52" s="156" t="s">
        <v>26</v>
      </c>
      <c r="G52" s="145"/>
      <c r="H52" s="145"/>
      <c r="I52" s="145">
        <v>-1102110</v>
      </c>
      <c r="J52" s="152">
        <f>IF(I62=0,"",I52/I62*100)</f>
        <v>219.32534258154425</v>
      </c>
    </row>
    <row r="53" spans="1:10" ht="25.5" customHeight="1" x14ac:dyDescent="0.2">
      <c r="A53" s="137"/>
      <c r="B53" s="139" t="s">
        <v>82</v>
      </c>
      <c r="C53" s="208" t="s">
        <v>83</v>
      </c>
      <c r="D53" s="209"/>
      <c r="E53" s="209"/>
      <c r="F53" s="156" t="s">
        <v>26</v>
      </c>
      <c r="G53" s="145"/>
      <c r="H53" s="145"/>
      <c r="I53" s="145">
        <v>1058.5999999999999</v>
      </c>
      <c r="J53" s="152">
        <f>IF(I62=0,"",I53/I62*100)</f>
        <v>-0.21066663732007029</v>
      </c>
    </row>
    <row r="54" spans="1:10" ht="25.5" customHeight="1" x14ac:dyDescent="0.2">
      <c r="A54" s="137"/>
      <c r="B54" s="139" t="s">
        <v>84</v>
      </c>
      <c r="C54" s="208" t="s">
        <v>85</v>
      </c>
      <c r="D54" s="209"/>
      <c r="E54" s="209"/>
      <c r="F54" s="156" t="s">
        <v>27</v>
      </c>
      <c r="G54" s="145"/>
      <c r="H54" s="145"/>
      <c r="I54" s="145">
        <v>37894.18</v>
      </c>
      <c r="J54" s="152">
        <f>IF(I62=0,"",I54/I62*100)</f>
        <v>-7.5411292977531295</v>
      </c>
    </row>
    <row r="55" spans="1:10" ht="25.5" customHeight="1" x14ac:dyDescent="0.2">
      <c r="A55" s="137"/>
      <c r="B55" s="139" t="s">
        <v>86</v>
      </c>
      <c r="C55" s="208" t="s">
        <v>87</v>
      </c>
      <c r="D55" s="209"/>
      <c r="E55" s="209"/>
      <c r="F55" s="156" t="s">
        <v>27</v>
      </c>
      <c r="G55" s="145"/>
      <c r="H55" s="145"/>
      <c r="I55" s="145">
        <v>10270.83</v>
      </c>
      <c r="J55" s="152">
        <f>IF(I62=0,"",I55/I62*100)</f>
        <v>-2.0439459839279217</v>
      </c>
    </row>
    <row r="56" spans="1:10" ht="25.5" customHeight="1" x14ac:dyDescent="0.2">
      <c r="A56" s="137"/>
      <c r="B56" s="139" t="s">
        <v>88</v>
      </c>
      <c r="C56" s="208" t="s">
        <v>89</v>
      </c>
      <c r="D56" s="209"/>
      <c r="E56" s="209"/>
      <c r="F56" s="156" t="s">
        <v>27</v>
      </c>
      <c r="G56" s="145"/>
      <c r="H56" s="145"/>
      <c r="I56" s="145">
        <v>103115.11</v>
      </c>
      <c r="J56" s="152">
        <f>IF(I62=0,"",I56/I62*100)</f>
        <v>-20.520417041931946</v>
      </c>
    </row>
    <row r="57" spans="1:10" ht="25.5" customHeight="1" x14ac:dyDescent="0.2">
      <c r="A57" s="137"/>
      <c r="B57" s="139" t="s">
        <v>90</v>
      </c>
      <c r="C57" s="208" t="s">
        <v>91</v>
      </c>
      <c r="D57" s="209"/>
      <c r="E57" s="209"/>
      <c r="F57" s="156" t="s">
        <v>27</v>
      </c>
      <c r="G57" s="145"/>
      <c r="H57" s="145"/>
      <c r="I57" s="145">
        <v>89183.51</v>
      </c>
      <c r="J57" s="152">
        <f>IF(I62=0,"",I57/I62*100)</f>
        <v>-17.747959716702123</v>
      </c>
    </row>
    <row r="58" spans="1:10" ht="25.5" customHeight="1" x14ac:dyDescent="0.2">
      <c r="A58" s="137"/>
      <c r="B58" s="139" t="s">
        <v>92</v>
      </c>
      <c r="C58" s="208" t="s">
        <v>93</v>
      </c>
      <c r="D58" s="209"/>
      <c r="E58" s="209"/>
      <c r="F58" s="156" t="s">
        <v>27</v>
      </c>
      <c r="G58" s="145"/>
      <c r="H58" s="145"/>
      <c r="I58" s="145">
        <v>59861.45</v>
      </c>
      <c r="J58" s="152">
        <f>IF(I62=0,"",I58/I62*100)</f>
        <v>-11.91272470867516</v>
      </c>
    </row>
    <row r="59" spans="1:10" ht="25.5" customHeight="1" x14ac:dyDescent="0.2">
      <c r="A59" s="137"/>
      <c r="B59" s="139" t="s">
        <v>94</v>
      </c>
      <c r="C59" s="208" t="s">
        <v>95</v>
      </c>
      <c r="D59" s="209"/>
      <c r="E59" s="209"/>
      <c r="F59" s="156" t="s">
        <v>27</v>
      </c>
      <c r="G59" s="145"/>
      <c r="H59" s="145"/>
      <c r="I59" s="145">
        <v>2581.88</v>
      </c>
      <c r="J59" s="152">
        <f>IF(I62=0,"",I59/I62*100)</f>
        <v>-0.51380689359903953</v>
      </c>
    </row>
    <row r="60" spans="1:10" ht="25.5" customHeight="1" x14ac:dyDescent="0.2">
      <c r="A60" s="137"/>
      <c r="B60" s="139" t="s">
        <v>96</v>
      </c>
      <c r="C60" s="208" t="s">
        <v>97</v>
      </c>
      <c r="D60" s="209"/>
      <c r="E60" s="209"/>
      <c r="F60" s="156" t="s">
        <v>27</v>
      </c>
      <c r="G60" s="145"/>
      <c r="H60" s="145"/>
      <c r="I60" s="145">
        <v>757.19</v>
      </c>
      <c r="J60" s="152">
        <f>IF(I62=0,"",I60/I62*100)</f>
        <v>-0.15068455612354437</v>
      </c>
    </row>
    <row r="61" spans="1:10" ht="25.5" customHeight="1" x14ac:dyDescent="0.2">
      <c r="A61" s="137"/>
      <c r="B61" s="149" t="s">
        <v>98</v>
      </c>
      <c r="C61" s="210" t="s">
        <v>99</v>
      </c>
      <c r="D61" s="211"/>
      <c r="E61" s="211"/>
      <c r="F61" s="157" t="s">
        <v>27</v>
      </c>
      <c r="G61" s="150"/>
      <c r="H61" s="150"/>
      <c r="I61" s="150">
        <v>80828.22</v>
      </c>
      <c r="J61" s="153">
        <f>IF(I62=0,"",I61/I62*100)</f>
        <v>-16.085215669721194</v>
      </c>
    </row>
    <row r="62" spans="1:10" ht="25.5" customHeight="1" x14ac:dyDescent="0.2">
      <c r="A62" s="138"/>
      <c r="B62" s="142" t="s">
        <v>1</v>
      </c>
      <c r="C62" s="142"/>
      <c r="D62" s="143"/>
      <c r="E62" s="143"/>
      <c r="F62" s="158"/>
      <c r="G62" s="146"/>
      <c r="H62" s="146"/>
      <c r="I62" s="146">
        <f>SUM(I49:I61)</f>
        <v>-502500.07000000018</v>
      </c>
      <c r="J62" s="154">
        <f>SUM(J49:J61)</f>
        <v>100</v>
      </c>
    </row>
    <row r="63" spans="1:10" x14ac:dyDescent="0.2">
      <c r="F63" s="97"/>
      <c r="G63" s="96"/>
      <c r="H63" s="97"/>
      <c r="I63" s="96"/>
      <c r="J63" s="98"/>
    </row>
    <row r="64" spans="1:10" x14ac:dyDescent="0.2">
      <c r="F64" s="97"/>
      <c r="G64" s="96"/>
      <c r="H64" s="97"/>
      <c r="I64" s="96"/>
      <c r="J64" s="98"/>
    </row>
    <row r="65" spans="6:10" x14ac:dyDescent="0.2">
      <c r="F65" s="97"/>
      <c r="G65" s="96"/>
      <c r="H65" s="97"/>
      <c r="I65" s="96"/>
      <c r="J65" s="9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E20:F20"/>
    <mergeCell ref="I20:J20"/>
    <mergeCell ref="I21:J21"/>
    <mergeCell ref="G19:H19"/>
    <mergeCell ref="G20:H20"/>
    <mergeCell ref="C55:E55"/>
    <mergeCell ref="C56:E56"/>
    <mergeCell ref="C39:E39"/>
    <mergeCell ref="C40:E40"/>
    <mergeCell ref="C41:E41"/>
    <mergeCell ref="B42:E42"/>
    <mergeCell ref="C49:E49"/>
    <mergeCell ref="C50:E50"/>
    <mergeCell ref="E2:J2"/>
    <mergeCell ref="C51:E51"/>
    <mergeCell ref="C52:E52"/>
    <mergeCell ref="C53:E53"/>
    <mergeCell ref="C54:E54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102</v>
      </c>
    </row>
    <row r="2" spans="1:60" ht="24.95" customHeight="1" x14ac:dyDescent="0.2">
      <c r="A2" s="162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103</v>
      </c>
    </row>
    <row r="3" spans="1:60" ht="24.95" customHeight="1" x14ac:dyDescent="0.2">
      <c r="A3" s="162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5" t="s">
        <v>103</v>
      </c>
      <c r="AE3" t="s">
        <v>104</v>
      </c>
    </row>
    <row r="4" spans="1:60" ht="24.95" customHeight="1" x14ac:dyDescent="0.2">
      <c r="A4" s="163" t="s">
        <v>10</v>
      </c>
      <c r="B4" s="164" t="s">
        <v>43</v>
      </c>
      <c r="C4" s="258" t="s">
        <v>44</v>
      </c>
      <c r="D4" s="259"/>
      <c r="E4" s="259"/>
      <c r="F4" s="259"/>
      <c r="G4" s="260"/>
      <c r="AE4" t="s">
        <v>105</v>
      </c>
    </row>
    <row r="5" spans="1:60" x14ac:dyDescent="0.2">
      <c r="D5" s="161"/>
    </row>
    <row r="6" spans="1:60" ht="38.25" x14ac:dyDescent="0.2">
      <c r="A6" s="170" t="s">
        <v>106</v>
      </c>
      <c r="B6" s="168" t="s">
        <v>107</v>
      </c>
      <c r="C6" s="168" t="s">
        <v>108</v>
      </c>
      <c r="D6" s="169" t="s">
        <v>109</v>
      </c>
      <c r="E6" s="170" t="s">
        <v>110</v>
      </c>
      <c r="F6" s="165" t="s">
        <v>111</v>
      </c>
      <c r="G6" s="170" t="s">
        <v>31</v>
      </c>
      <c r="H6" s="171" t="s">
        <v>32</v>
      </c>
      <c r="I6" s="171" t="s">
        <v>112</v>
      </c>
      <c r="J6" s="171" t="s">
        <v>33</v>
      </c>
      <c r="K6" s="171" t="s">
        <v>113</v>
      </c>
      <c r="L6" s="171" t="s">
        <v>114</v>
      </c>
      <c r="M6" s="171" t="s">
        <v>115</v>
      </c>
      <c r="N6" s="171" t="s">
        <v>116</v>
      </c>
      <c r="O6" s="171" t="s">
        <v>117</v>
      </c>
      <c r="P6" s="171" t="s">
        <v>118</v>
      </c>
      <c r="Q6" s="171" t="s">
        <v>119</v>
      </c>
      <c r="R6" s="171" t="s">
        <v>120</v>
      </c>
      <c r="S6" s="171" t="s">
        <v>121</v>
      </c>
      <c r="T6" s="171" t="s">
        <v>122</v>
      </c>
      <c r="U6" s="171" t="s">
        <v>123</v>
      </c>
    </row>
    <row r="7" spans="1:60" x14ac:dyDescent="0.2">
      <c r="A7" s="172" t="s">
        <v>124</v>
      </c>
      <c r="B7" s="174" t="s">
        <v>74</v>
      </c>
      <c r="C7" s="175" t="s">
        <v>75</v>
      </c>
      <c r="D7" s="176"/>
      <c r="E7" s="183"/>
      <c r="F7" s="188"/>
      <c r="G7" s="188">
        <f>SUMIF(AE8:AE29,"&lt;&gt;NOR",G8:G29)</f>
        <v>31529.5</v>
      </c>
      <c r="H7" s="188"/>
      <c r="I7" s="188">
        <f>SUM(I8:I29)</f>
        <v>2611.62</v>
      </c>
      <c r="J7" s="188"/>
      <c r="K7" s="188">
        <f>SUM(K8:K29)</f>
        <v>28917.88</v>
      </c>
      <c r="L7" s="188"/>
      <c r="M7" s="188">
        <f>SUM(M8:M29)</f>
        <v>38150.695</v>
      </c>
      <c r="N7" s="188"/>
      <c r="O7" s="188">
        <f>SUM(O8:O29)</f>
        <v>0.87</v>
      </c>
      <c r="P7" s="188"/>
      <c r="Q7" s="188">
        <f>SUM(Q8:Q29)</f>
        <v>0</v>
      </c>
      <c r="R7" s="188"/>
      <c r="S7" s="188"/>
      <c r="T7" s="189"/>
      <c r="U7" s="188">
        <f>SUM(U8:U29)</f>
        <v>21.47</v>
      </c>
      <c r="AE7" t="s">
        <v>125</v>
      </c>
    </row>
    <row r="8" spans="1:60" ht="22.5" outlineLevel="1" x14ac:dyDescent="0.2">
      <c r="A8" s="167">
        <v>1</v>
      </c>
      <c r="B8" s="177" t="s">
        <v>126</v>
      </c>
      <c r="C8" s="200" t="s">
        <v>127</v>
      </c>
      <c r="D8" s="179" t="s">
        <v>128</v>
      </c>
      <c r="E8" s="184">
        <v>178.78569999999999</v>
      </c>
      <c r="F8" s="190">
        <v>130.05000000000001</v>
      </c>
      <c r="G8" s="190">
        <v>23251.08</v>
      </c>
      <c r="H8" s="190">
        <v>0</v>
      </c>
      <c r="I8" s="190">
        <f>ROUND(E8*H8,2)</f>
        <v>0</v>
      </c>
      <c r="J8" s="190">
        <v>130.05000000000001</v>
      </c>
      <c r="K8" s="190">
        <f>ROUND(E8*J8,2)</f>
        <v>23251.08</v>
      </c>
      <c r="L8" s="190">
        <v>21</v>
      </c>
      <c r="M8" s="190">
        <f>G8*(1+L8/100)</f>
        <v>28133.806800000002</v>
      </c>
      <c r="N8" s="190">
        <v>3.63E-3</v>
      </c>
      <c r="O8" s="190">
        <f>ROUND(E8*N8,2)</f>
        <v>0.65</v>
      </c>
      <c r="P8" s="190">
        <v>0</v>
      </c>
      <c r="Q8" s="190">
        <f>ROUND(E8*P8,2)</f>
        <v>0</v>
      </c>
      <c r="R8" s="190"/>
      <c r="S8" s="190"/>
      <c r="T8" s="191">
        <v>0</v>
      </c>
      <c r="U8" s="190">
        <f>ROUND(E8*T8,2)</f>
        <v>0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129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201" t="s">
        <v>130</v>
      </c>
      <c r="D9" s="180"/>
      <c r="E9" s="185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1"/>
      <c r="U9" s="190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131</v>
      </c>
      <c r="AF9" s="166">
        <v>0</v>
      </c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201" t="s">
        <v>132</v>
      </c>
      <c r="D10" s="180"/>
      <c r="E10" s="185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1"/>
      <c r="U10" s="190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131</v>
      </c>
      <c r="AF10" s="166">
        <v>0</v>
      </c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7"/>
      <c r="C11" s="201" t="s">
        <v>133</v>
      </c>
      <c r="D11" s="180"/>
      <c r="E11" s="185">
        <v>2.7118000000000002</v>
      </c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1"/>
      <c r="U11" s="190"/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131</v>
      </c>
      <c r="AF11" s="166">
        <v>0</v>
      </c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ht="33.75" outlineLevel="1" x14ac:dyDescent="0.2">
      <c r="A12" s="167"/>
      <c r="B12" s="177"/>
      <c r="C12" s="201" t="s">
        <v>134</v>
      </c>
      <c r="D12" s="180"/>
      <c r="E12" s="185">
        <v>4.3452000000000002</v>
      </c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1"/>
      <c r="U12" s="190"/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131</v>
      </c>
      <c r="AF12" s="166">
        <v>0</v>
      </c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33.75" outlineLevel="1" x14ac:dyDescent="0.2">
      <c r="A13" s="167"/>
      <c r="B13" s="177"/>
      <c r="C13" s="201" t="s">
        <v>135</v>
      </c>
      <c r="D13" s="180"/>
      <c r="E13" s="185">
        <v>3.3672499999999999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1"/>
      <c r="U13" s="190"/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131</v>
      </c>
      <c r="AF13" s="166">
        <v>0</v>
      </c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/>
      <c r="B14" s="177"/>
      <c r="C14" s="201" t="s">
        <v>136</v>
      </c>
      <c r="D14" s="180"/>
      <c r="E14" s="185">
        <v>3.2474500000000002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1"/>
      <c r="U14" s="190"/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131</v>
      </c>
      <c r="AF14" s="166"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167"/>
      <c r="B15" s="177"/>
      <c r="C15" s="202" t="s">
        <v>137</v>
      </c>
      <c r="D15" s="181"/>
      <c r="E15" s="186">
        <v>13.6717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1"/>
      <c r="U15" s="190"/>
      <c r="V15" s="166"/>
      <c r="W15" s="166"/>
      <c r="X15" s="166"/>
      <c r="Y15" s="166"/>
      <c r="Z15" s="166"/>
      <c r="AA15" s="166"/>
      <c r="AB15" s="166"/>
      <c r="AC15" s="166"/>
      <c r="AD15" s="166"/>
      <c r="AE15" s="166" t="s">
        <v>131</v>
      </c>
      <c r="AF15" s="166">
        <v>1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outlineLevel="1" x14ac:dyDescent="0.2">
      <c r="A16" s="167"/>
      <c r="B16" s="177"/>
      <c r="C16" s="201" t="s">
        <v>138</v>
      </c>
      <c r="D16" s="180"/>
      <c r="E16" s="185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1"/>
      <c r="U16" s="190"/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131</v>
      </c>
      <c r="AF16" s="166">
        <v>0</v>
      </c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201" t="s">
        <v>139</v>
      </c>
      <c r="D17" s="180"/>
      <c r="E17" s="185">
        <v>43.33</v>
      </c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1"/>
      <c r="U17" s="190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131</v>
      </c>
      <c r="AF17" s="166">
        <v>0</v>
      </c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/>
      <c r="B18" s="177"/>
      <c r="C18" s="201" t="s">
        <v>140</v>
      </c>
      <c r="D18" s="180"/>
      <c r="E18" s="185">
        <v>46.260399999999997</v>
      </c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1"/>
      <c r="U18" s="190"/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131</v>
      </c>
      <c r="AF18" s="166">
        <v>0</v>
      </c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2.5" outlineLevel="1" x14ac:dyDescent="0.2">
      <c r="A19" s="167"/>
      <c r="B19" s="177"/>
      <c r="C19" s="201" t="s">
        <v>141</v>
      </c>
      <c r="D19" s="180"/>
      <c r="E19" s="185">
        <v>43.721600000000002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1"/>
      <c r="U19" s="190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131</v>
      </c>
      <c r="AF19" s="166">
        <v>0</v>
      </c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ht="22.5" outlineLevel="1" x14ac:dyDescent="0.2">
      <c r="A20" s="167"/>
      <c r="B20" s="177"/>
      <c r="C20" s="201" t="s">
        <v>142</v>
      </c>
      <c r="D20" s="180"/>
      <c r="E20" s="185">
        <v>31.802</v>
      </c>
      <c r="F20" s="190"/>
      <c r="G20" s="190"/>
      <c r="H20" s="190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  <c r="T20" s="191"/>
      <c r="U20" s="190"/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131</v>
      </c>
      <c r="AF20" s="166">
        <v>0</v>
      </c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7"/>
      <c r="C21" s="202" t="s">
        <v>137</v>
      </c>
      <c r="D21" s="181"/>
      <c r="E21" s="186">
        <v>165.114</v>
      </c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1"/>
      <c r="U21" s="190"/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131</v>
      </c>
      <c r="AF21" s="166">
        <v>1</v>
      </c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ht="22.5" outlineLevel="1" x14ac:dyDescent="0.2">
      <c r="A22" s="167">
        <v>2</v>
      </c>
      <c r="B22" s="177" t="s">
        <v>143</v>
      </c>
      <c r="C22" s="200" t="s">
        <v>144</v>
      </c>
      <c r="D22" s="179" t="s">
        <v>128</v>
      </c>
      <c r="E22" s="184">
        <v>59.301000000000002</v>
      </c>
      <c r="F22" s="190">
        <v>139.6</v>
      </c>
      <c r="G22" s="190">
        <v>8278.42</v>
      </c>
      <c r="H22" s="190">
        <v>44.04</v>
      </c>
      <c r="I22" s="190">
        <f>ROUND(E22*H22,2)</f>
        <v>2611.62</v>
      </c>
      <c r="J22" s="190">
        <v>95.56</v>
      </c>
      <c r="K22" s="190">
        <f>ROUND(E22*J22,2)</f>
        <v>5666.8</v>
      </c>
      <c r="L22" s="190">
        <v>21</v>
      </c>
      <c r="M22" s="190">
        <f>G22*(1+L22/100)</f>
        <v>10016.888199999999</v>
      </c>
      <c r="N22" s="190">
        <v>3.6700000000000001E-3</v>
      </c>
      <c r="O22" s="190">
        <f>ROUND(E22*N22,2)</f>
        <v>0.22</v>
      </c>
      <c r="P22" s="190">
        <v>0</v>
      </c>
      <c r="Q22" s="190">
        <f>ROUND(E22*P22,2)</f>
        <v>0</v>
      </c>
      <c r="R22" s="190"/>
      <c r="S22" s="190"/>
      <c r="T22" s="191">
        <v>0.36199999999999999</v>
      </c>
      <c r="U22" s="190">
        <f>ROUND(E22*T22,2)</f>
        <v>21.47</v>
      </c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145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/>
      <c r="B23" s="177"/>
      <c r="C23" s="201" t="s">
        <v>146</v>
      </c>
      <c r="D23" s="180"/>
      <c r="E23" s="185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1"/>
      <c r="U23" s="190"/>
      <c r="V23" s="166"/>
      <c r="W23" s="166"/>
      <c r="X23" s="166"/>
      <c r="Y23" s="166"/>
      <c r="Z23" s="166"/>
      <c r="AA23" s="166"/>
      <c r="AB23" s="166"/>
      <c r="AC23" s="166"/>
      <c r="AD23" s="166"/>
      <c r="AE23" s="166" t="s">
        <v>131</v>
      </c>
      <c r="AF23" s="166">
        <v>0</v>
      </c>
      <c r="AG23" s="166"/>
      <c r="AH23" s="166"/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outlineLevel="1" x14ac:dyDescent="0.2">
      <c r="A24" s="167"/>
      <c r="B24" s="177"/>
      <c r="C24" s="201" t="s">
        <v>147</v>
      </c>
      <c r="D24" s="180"/>
      <c r="E24" s="185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1"/>
      <c r="U24" s="190"/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131</v>
      </c>
      <c r="AF24" s="166">
        <v>0</v>
      </c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/>
      <c r="B25" s="177"/>
      <c r="C25" s="201" t="s">
        <v>148</v>
      </c>
      <c r="D25" s="180"/>
      <c r="E25" s="185">
        <v>12.3225</v>
      </c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  <c r="T25" s="191"/>
      <c r="U25" s="190"/>
      <c r="V25" s="166"/>
      <c r="W25" s="166"/>
      <c r="X25" s="166"/>
      <c r="Y25" s="166"/>
      <c r="Z25" s="166"/>
      <c r="AA25" s="166"/>
      <c r="AB25" s="166"/>
      <c r="AC25" s="166"/>
      <c r="AD25" s="166"/>
      <c r="AE25" s="166" t="s">
        <v>131</v>
      </c>
      <c r="AF25" s="166">
        <v>0</v>
      </c>
      <c r="AG25" s="166"/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ht="22.5" outlineLevel="1" x14ac:dyDescent="0.2">
      <c r="A26" s="167"/>
      <c r="B26" s="177"/>
      <c r="C26" s="201" t="s">
        <v>149</v>
      </c>
      <c r="D26" s="180"/>
      <c r="E26" s="185">
        <v>16.10595</v>
      </c>
      <c r="F26" s="190"/>
      <c r="G26" s="190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  <c r="T26" s="191"/>
      <c r="U26" s="190"/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131</v>
      </c>
      <c r="AF26" s="166">
        <v>0</v>
      </c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7"/>
      <c r="C27" s="201" t="s">
        <v>150</v>
      </c>
      <c r="D27" s="180"/>
      <c r="E27" s="185">
        <v>14.74605</v>
      </c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1"/>
      <c r="U27" s="190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131</v>
      </c>
      <c r="AF27" s="166">
        <v>0</v>
      </c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ht="22.5" outlineLevel="1" x14ac:dyDescent="0.2">
      <c r="A28" s="167"/>
      <c r="B28" s="177"/>
      <c r="C28" s="201" t="s">
        <v>151</v>
      </c>
      <c r="D28" s="180"/>
      <c r="E28" s="185">
        <v>16.1265</v>
      </c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1"/>
      <c r="U28" s="190"/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131</v>
      </c>
      <c r="AF28" s="166">
        <v>0</v>
      </c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202" t="s">
        <v>137</v>
      </c>
      <c r="D29" s="181"/>
      <c r="E29" s="186">
        <v>59.301000000000002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1"/>
      <c r="U29" s="190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131</v>
      </c>
      <c r="AF29" s="166">
        <v>1</v>
      </c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x14ac:dyDescent="0.2">
      <c r="A30" s="173" t="s">
        <v>124</v>
      </c>
      <c r="B30" s="178" t="s">
        <v>76</v>
      </c>
      <c r="C30" s="203" t="s">
        <v>77</v>
      </c>
      <c r="D30" s="182"/>
      <c r="E30" s="187"/>
      <c r="F30" s="192"/>
      <c r="G30" s="192">
        <f>SUMIF(AE31:AE103,"&lt;&gt;NOR",G31:G103)</f>
        <v>181852.86</v>
      </c>
      <c r="H30" s="192"/>
      <c r="I30" s="192">
        <f>SUM(I31:I103)</f>
        <v>3092.54</v>
      </c>
      <c r="J30" s="192"/>
      <c r="K30" s="192">
        <f>SUM(K31:K103)</f>
        <v>178760.31999999998</v>
      </c>
      <c r="L30" s="192"/>
      <c r="M30" s="192">
        <f>SUM(M31:M103)</f>
        <v>220041.96059999999</v>
      </c>
      <c r="N30" s="192"/>
      <c r="O30" s="192">
        <f>SUM(O31:O103)</f>
        <v>4.3899999999999997</v>
      </c>
      <c r="P30" s="192"/>
      <c r="Q30" s="192">
        <f>SUM(Q31:Q103)</f>
        <v>0</v>
      </c>
      <c r="R30" s="192"/>
      <c r="S30" s="192"/>
      <c r="T30" s="193"/>
      <c r="U30" s="192">
        <f>SUM(U31:U103)</f>
        <v>11.280000000000001</v>
      </c>
      <c r="AE30" t="s">
        <v>125</v>
      </c>
    </row>
    <row r="31" spans="1:60" ht="22.5" outlineLevel="1" x14ac:dyDescent="0.2">
      <c r="A31" s="167">
        <v>3</v>
      </c>
      <c r="B31" s="177" t="s">
        <v>152</v>
      </c>
      <c r="C31" s="200" t="s">
        <v>153</v>
      </c>
      <c r="D31" s="179" t="s">
        <v>154</v>
      </c>
      <c r="E31" s="184">
        <v>1.4509300000000001</v>
      </c>
      <c r="F31" s="190">
        <v>2652</v>
      </c>
      <c r="G31" s="190">
        <v>3847.87</v>
      </c>
      <c r="H31" s="190">
        <v>0</v>
      </c>
      <c r="I31" s="190">
        <f>ROUND(E31*H31,2)</f>
        <v>0</v>
      </c>
      <c r="J31" s="190">
        <v>2652</v>
      </c>
      <c r="K31" s="190">
        <f>ROUND(E31*J31,2)</f>
        <v>3847.87</v>
      </c>
      <c r="L31" s="190">
        <v>21</v>
      </c>
      <c r="M31" s="190">
        <f>G31*(1+L31/100)</f>
        <v>4655.9227000000001</v>
      </c>
      <c r="N31" s="190">
        <v>2.5249999999999999</v>
      </c>
      <c r="O31" s="190">
        <f>ROUND(E31*N31,2)</f>
        <v>3.66</v>
      </c>
      <c r="P31" s="190">
        <v>0</v>
      </c>
      <c r="Q31" s="190">
        <f>ROUND(E31*P31,2)</f>
        <v>0</v>
      </c>
      <c r="R31" s="190"/>
      <c r="S31" s="190"/>
      <c r="T31" s="191">
        <v>0</v>
      </c>
      <c r="U31" s="190">
        <f>ROUND(E31*T31,2)</f>
        <v>0</v>
      </c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129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7"/>
      <c r="C32" s="201" t="s">
        <v>155</v>
      </c>
      <c r="D32" s="180"/>
      <c r="E32" s="185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1"/>
      <c r="U32" s="190"/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131</v>
      </c>
      <c r="AF32" s="166">
        <v>0</v>
      </c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7"/>
      <c r="C33" s="201" t="s">
        <v>156</v>
      </c>
      <c r="D33" s="180"/>
      <c r="E33" s="185">
        <v>0.28943000000000002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1"/>
      <c r="U33" s="190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131</v>
      </c>
      <c r="AF33" s="166">
        <v>0</v>
      </c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7"/>
      <c r="C34" s="201" t="s">
        <v>157</v>
      </c>
      <c r="D34" s="180"/>
      <c r="E34" s="185">
        <v>0.42549999999999999</v>
      </c>
      <c r="F34" s="190"/>
      <c r="G34" s="190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1"/>
      <c r="U34" s="190"/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131</v>
      </c>
      <c r="AF34" s="166">
        <v>0</v>
      </c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201" t="s">
        <v>158</v>
      </c>
      <c r="D35" s="180"/>
      <c r="E35" s="185">
        <v>0.34499999999999997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1"/>
      <c r="U35" s="190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131</v>
      </c>
      <c r="AF35" s="166">
        <v>0</v>
      </c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201" t="s">
        <v>159</v>
      </c>
      <c r="D36" s="180"/>
      <c r="E36" s="185">
        <v>0.39100000000000001</v>
      </c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1"/>
      <c r="U36" s="190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131</v>
      </c>
      <c r="AF36" s="166">
        <v>0</v>
      </c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202" t="s">
        <v>137</v>
      </c>
      <c r="D37" s="181"/>
      <c r="E37" s="186">
        <v>1.4509300000000001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1"/>
      <c r="U37" s="190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131</v>
      </c>
      <c r="AF37" s="166">
        <v>1</v>
      </c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4</v>
      </c>
      <c r="B38" s="177" t="s">
        <v>160</v>
      </c>
      <c r="C38" s="200" t="s">
        <v>161</v>
      </c>
      <c r="D38" s="179" t="s">
        <v>154</v>
      </c>
      <c r="E38" s="184">
        <v>1.4509300000000001</v>
      </c>
      <c r="F38" s="190">
        <v>655.20000000000005</v>
      </c>
      <c r="G38" s="190">
        <v>950.65</v>
      </c>
      <c r="H38" s="190">
        <v>83.49</v>
      </c>
      <c r="I38" s="190">
        <f>ROUND(E38*H38,2)</f>
        <v>121.14</v>
      </c>
      <c r="J38" s="190">
        <v>571.71</v>
      </c>
      <c r="K38" s="190">
        <f>ROUND(E38*J38,2)</f>
        <v>829.51</v>
      </c>
      <c r="L38" s="190">
        <v>21</v>
      </c>
      <c r="M38" s="190">
        <f>G38*(1+L38/100)</f>
        <v>1150.2864999999999</v>
      </c>
      <c r="N38" s="190">
        <v>0.04</v>
      </c>
      <c r="O38" s="190">
        <f>ROUND(E38*N38,2)</f>
        <v>0.06</v>
      </c>
      <c r="P38" s="190">
        <v>0</v>
      </c>
      <c r="Q38" s="190">
        <f>ROUND(E38*P38,2)</f>
        <v>0</v>
      </c>
      <c r="R38" s="190"/>
      <c r="S38" s="190"/>
      <c r="T38" s="191">
        <v>2.7</v>
      </c>
      <c r="U38" s="190">
        <f>ROUND(E38*T38,2)</f>
        <v>3.92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145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outlineLevel="1" x14ac:dyDescent="0.2">
      <c r="A39" s="167"/>
      <c r="B39" s="177"/>
      <c r="C39" s="201" t="s">
        <v>155</v>
      </c>
      <c r="D39" s="180"/>
      <c r="E39" s="185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1"/>
      <c r="U39" s="190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131</v>
      </c>
      <c r="AF39" s="166">
        <v>0</v>
      </c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/>
      <c r="B40" s="177"/>
      <c r="C40" s="201" t="s">
        <v>156</v>
      </c>
      <c r="D40" s="180"/>
      <c r="E40" s="185">
        <v>0.28943000000000002</v>
      </c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131</v>
      </c>
      <c r="AF40" s="166">
        <v>0</v>
      </c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201" t="s">
        <v>157</v>
      </c>
      <c r="D41" s="180"/>
      <c r="E41" s="185">
        <v>0.42549999999999999</v>
      </c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1"/>
      <c r="U41" s="190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131</v>
      </c>
      <c r="AF41" s="166">
        <v>0</v>
      </c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201" t="s">
        <v>158</v>
      </c>
      <c r="D42" s="180"/>
      <c r="E42" s="185">
        <v>0.34499999999999997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1"/>
      <c r="U42" s="190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131</v>
      </c>
      <c r="AF42" s="166">
        <v>0</v>
      </c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201" t="s">
        <v>159</v>
      </c>
      <c r="D43" s="180"/>
      <c r="E43" s="185">
        <v>0.39100000000000001</v>
      </c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1"/>
      <c r="U43" s="190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131</v>
      </c>
      <c r="AF43" s="166">
        <v>0</v>
      </c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7"/>
      <c r="C44" s="202" t="s">
        <v>137</v>
      </c>
      <c r="D44" s="181"/>
      <c r="E44" s="186">
        <v>1.4509300000000001</v>
      </c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1"/>
      <c r="U44" s="190"/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131</v>
      </c>
      <c r="AF44" s="166">
        <v>1</v>
      </c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5</v>
      </c>
      <c r="B45" s="177" t="s">
        <v>162</v>
      </c>
      <c r="C45" s="200" t="s">
        <v>163</v>
      </c>
      <c r="D45" s="179" t="s">
        <v>154</v>
      </c>
      <c r="E45" s="184">
        <v>1.4509300000000001</v>
      </c>
      <c r="F45" s="190">
        <v>68.400000000000006</v>
      </c>
      <c r="G45" s="190">
        <v>99.24</v>
      </c>
      <c r="H45" s="190">
        <v>0</v>
      </c>
      <c r="I45" s="190">
        <f>ROUND(E45*H45,2)</f>
        <v>0</v>
      </c>
      <c r="J45" s="190">
        <v>68.400000000000006</v>
      </c>
      <c r="K45" s="190">
        <f>ROUND(E45*J45,2)</f>
        <v>99.24</v>
      </c>
      <c r="L45" s="190">
        <v>21</v>
      </c>
      <c r="M45" s="190">
        <f>G45*(1+L45/100)</f>
        <v>120.0804</v>
      </c>
      <c r="N45" s="190">
        <v>0</v>
      </c>
      <c r="O45" s="190">
        <f>ROUND(E45*N45,2)</f>
        <v>0</v>
      </c>
      <c r="P45" s="190">
        <v>0</v>
      </c>
      <c r="Q45" s="190">
        <f>ROUND(E45*P45,2)</f>
        <v>0</v>
      </c>
      <c r="R45" s="190"/>
      <c r="S45" s="190"/>
      <c r="T45" s="191">
        <v>0.33800000000000002</v>
      </c>
      <c r="U45" s="190">
        <f>ROUND(E45*T45,2)</f>
        <v>0.49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145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201" t="s">
        <v>155</v>
      </c>
      <c r="D46" s="180"/>
      <c r="E46" s="185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1"/>
      <c r="U46" s="190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131</v>
      </c>
      <c r="AF46" s="166">
        <v>0</v>
      </c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outlineLevel="1" x14ac:dyDescent="0.2">
      <c r="A47" s="167"/>
      <c r="B47" s="177"/>
      <c r="C47" s="201" t="s">
        <v>156</v>
      </c>
      <c r="D47" s="180"/>
      <c r="E47" s="185">
        <v>0.28943000000000002</v>
      </c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1"/>
      <c r="U47" s="190"/>
      <c r="V47" s="166"/>
      <c r="W47" s="166"/>
      <c r="X47" s="166"/>
      <c r="Y47" s="166"/>
      <c r="Z47" s="166"/>
      <c r="AA47" s="166"/>
      <c r="AB47" s="166"/>
      <c r="AC47" s="166"/>
      <c r="AD47" s="166"/>
      <c r="AE47" s="166" t="s">
        <v>131</v>
      </c>
      <c r="AF47" s="166">
        <v>0</v>
      </c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7"/>
      <c r="C48" s="201" t="s">
        <v>157</v>
      </c>
      <c r="D48" s="180"/>
      <c r="E48" s="185">
        <v>0.42549999999999999</v>
      </c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1"/>
      <c r="U48" s="190"/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131</v>
      </c>
      <c r="AF48" s="166">
        <v>0</v>
      </c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201" t="s">
        <v>158</v>
      </c>
      <c r="D49" s="180"/>
      <c r="E49" s="185">
        <v>0.34499999999999997</v>
      </c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1"/>
      <c r="U49" s="190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131</v>
      </c>
      <c r="AF49" s="166">
        <v>0</v>
      </c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201" t="s">
        <v>159</v>
      </c>
      <c r="D50" s="180"/>
      <c r="E50" s="185">
        <v>0.39100000000000001</v>
      </c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1"/>
      <c r="U50" s="190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131</v>
      </c>
      <c r="AF50" s="166">
        <v>0</v>
      </c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outlineLevel="1" x14ac:dyDescent="0.2">
      <c r="A51" s="167"/>
      <c r="B51" s="177"/>
      <c r="C51" s="202" t="s">
        <v>137</v>
      </c>
      <c r="D51" s="181"/>
      <c r="E51" s="186">
        <v>1.4509300000000001</v>
      </c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1"/>
      <c r="U51" s="190"/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131</v>
      </c>
      <c r="AF51" s="166">
        <v>1</v>
      </c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ht="33.75" outlineLevel="1" x14ac:dyDescent="0.2">
      <c r="A52" s="167">
        <v>6</v>
      </c>
      <c r="B52" s="177" t="s">
        <v>164</v>
      </c>
      <c r="C52" s="200" t="s">
        <v>165</v>
      </c>
      <c r="D52" s="179" t="s">
        <v>166</v>
      </c>
      <c r="E52" s="184">
        <v>6.497E-2</v>
      </c>
      <c r="F52" s="190">
        <v>24225</v>
      </c>
      <c r="G52" s="190">
        <v>1573.9</v>
      </c>
      <c r="H52" s="190">
        <v>0</v>
      </c>
      <c r="I52" s="190">
        <f>ROUND(E52*H52,2)</f>
        <v>0</v>
      </c>
      <c r="J52" s="190">
        <v>24225</v>
      </c>
      <c r="K52" s="190">
        <f>ROUND(E52*J52,2)</f>
        <v>1573.9</v>
      </c>
      <c r="L52" s="190">
        <v>21</v>
      </c>
      <c r="M52" s="190">
        <f>G52*(1+L52/100)</f>
        <v>1904.4190000000001</v>
      </c>
      <c r="N52" s="190">
        <v>1.0662499999999999</v>
      </c>
      <c r="O52" s="190">
        <f>ROUND(E52*N52,2)</f>
        <v>7.0000000000000007E-2</v>
      </c>
      <c r="P52" s="190">
        <v>0</v>
      </c>
      <c r="Q52" s="190">
        <f>ROUND(E52*P52,2)</f>
        <v>0</v>
      </c>
      <c r="R52" s="190"/>
      <c r="S52" s="190"/>
      <c r="T52" s="191">
        <v>0</v>
      </c>
      <c r="U52" s="190">
        <f>ROUND(E52*T52,2)</f>
        <v>0</v>
      </c>
      <c r="V52" s="166"/>
      <c r="W52" s="166"/>
      <c r="X52" s="166"/>
      <c r="Y52" s="166"/>
      <c r="Z52" s="166"/>
      <c r="AA52" s="166"/>
      <c r="AB52" s="166"/>
      <c r="AC52" s="166"/>
      <c r="AD52" s="166"/>
      <c r="AE52" s="166" t="s">
        <v>129</v>
      </c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7"/>
      <c r="C53" s="201" t="s">
        <v>167</v>
      </c>
      <c r="D53" s="180"/>
      <c r="E53" s="185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1"/>
      <c r="U53" s="190"/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131</v>
      </c>
      <c r="AF53" s="166">
        <v>0</v>
      </c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201" t="s">
        <v>155</v>
      </c>
      <c r="D54" s="180"/>
      <c r="E54" s="185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1"/>
      <c r="U54" s="190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131</v>
      </c>
      <c r="AF54" s="166">
        <v>0</v>
      </c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ht="22.5" outlineLevel="1" x14ac:dyDescent="0.2">
      <c r="A55" s="167"/>
      <c r="B55" s="177"/>
      <c r="C55" s="201" t="s">
        <v>168</v>
      </c>
      <c r="D55" s="180"/>
      <c r="E55" s="185">
        <v>1.289E-2</v>
      </c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1"/>
      <c r="U55" s="190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131</v>
      </c>
      <c r="AF55" s="166">
        <v>0</v>
      </c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ht="33.75" outlineLevel="1" x14ac:dyDescent="0.2">
      <c r="A56" s="167"/>
      <c r="B56" s="177"/>
      <c r="C56" s="201" t="s">
        <v>169</v>
      </c>
      <c r="D56" s="180"/>
      <c r="E56" s="185">
        <v>2.0650000000000002E-2</v>
      </c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1"/>
      <c r="U56" s="190"/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131</v>
      </c>
      <c r="AF56" s="166">
        <v>0</v>
      </c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ht="33.75" outlineLevel="1" x14ac:dyDescent="0.2">
      <c r="A57" s="167"/>
      <c r="B57" s="177"/>
      <c r="C57" s="201" t="s">
        <v>170</v>
      </c>
      <c r="D57" s="180"/>
      <c r="E57" s="185">
        <v>1.6E-2</v>
      </c>
      <c r="F57" s="190"/>
      <c r="G57" s="190"/>
      <c r="H57" s="190"/>
      <c r="I57" s="190"/>
      <c r="J57" s="190"/>
      <c r="K57" s="190"/>
      <c r="L57" s="190"/>
      <c r="M57" s="190"/>
      <c r="N57" s="190"/>
      <c r="O57" s="190"/>
      <c r="P57" s="190"/>
      <c r="Q57" s="190"/>
      <c r="R57" s="190"/>
      <c r="S57" s="190"/>
      <c r="T57" s="191"/>
      <c r="U57" s="190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131</v>
      </c>
      <c r="AF57" s="166">
        <v>0</v>
      </c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ht="22.5" outlineLevel="1" x14ac:dyDescent="0.2">
      <c r="A58" s="167"/>
      <c r="B58" s="177"/>
      <c r="C58" s="201" t="s">
        <v>171</v>
      </c>
      <c r="D58" s="180"/>
      <c r="E58" s="185">
        <v>1.5429999999999999E-2</v>
      </c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1"/>
      <c r="U58" s="190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131</v>
      </c>
      <c r="AF58" s="166">
        <v>0</v>
      </c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7"/>
      <c r="C59" s="202" t="s">
        <v>137</v>
      </c>
      <c r="D59" s="181"/>
      <c r="E59" s="186">
        <v>6.497E-2</v>
      </c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0"/>
      <c r="Q59" s="190"/>
      <c r="R59" s="190"/>
      <c r="S59" s="190"/>
      <c r="T59" s="191"/>
      <c r="U59" s="190"/>
      <c r="V59" s="166"/>
      <c r="W59" s="166"/>
      <c r="X59" s="166"/>
      <c r="Y59" s="166"/>
      <c r="Z59" s="166"/>
      <c r="AA59" s="166"/>
      <c r="AB59" s="166"/>
      <c r="AC59" s="166"/>
      <c r="AD59" s="166"/>
      <c r="AE59" s="166" t="s">
        <v>131</v>
      </c>
      <c r="AF59" s="166">
        <v>1</v>
      </c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ht="22.5" outlineLevel="1" x14ac:dyDescent="0.2">
      <c r="A60" s="167">
        <v>7</v>
      </c>
      <c r="B60" s="177" t="s">
        <v>172</v>
      </c>
      <c r="C60" s="200" t="s">
        <v>173</v>
      </c>
      <c r="D60" s="179" t="s">
        <v>128</v>
      </c>
      <c r="E60" s="184">
        <v>12.6168</v>
      </c>
      <c r="F60" s="190">
        <v>257.2</v>
      </c>
      <c r="G60" s="190">
        <v>3245.04</v>
      </c>
      <c r="H60" s="190">
        <v>183.94</v>
      </c>
      <c r="I60" s="190">
        <f>ROUND(E60*H60,2)</f>
        <v>2320.73</v>
      </c>
      <c r="J60" s="190">
        <v>73.260000000000005</v>
      </c>
      <c r="K60" s="190">
        <f>ROUND(E60*J60,2)</f>
        <v>924.31</v>
      </c>
      <c r="L60" s="190">
        <v>21</v>
      </c>
      <c r="M60" s="190">
        <f>G60*(1+L60/100)</f>
        <v>3926.4983999999999</v>
      </c>
      <c r="N60" s="190">
        <v>4.7300000000000002E-2</v>
      </c>
      <c r="O60" s="190">
        <f>ROUND(E60*N60,2)</f>
        <v>0.6</v>
      </c>
      <c r="P60" s="190">
        <v>0</v>
      </c>
      <c r="Q60" s="190">
        <f>ROUND(E60*P60,2)</f>
        <v>0</v>
      </c>
      <c r="R60" s="190"/>
      <c r="S60" s="190"/>
      <c r="T60" s="191">
        <v>0.32850000000000001</v>
      </c>
      <c r="U60" s="190">
        <f>ROUND(E60*T60,2)</f>
        <v>4.1399999999999997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145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ht="22.5" outlineLevel="1" x14ac:dyDescent="0.2">
      <c r="A61" s="167"/>
      <c r="B61" s="177"/>
      <c r="C61" s="201" t="s">
        <v>174</v>
      </c>
      <c r="D61" s="180"/>
      <c r="E61" s="185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1"/>
      <c r="U61" s="190"/>
      <c r="V61" s="166"/>
      <c r="W61" s="166"/>
      <c r="X61" s="166"/>
      <c r="Y61" s="166"/>
      <c r="Z61" s="166"/>
      <c r="AA61" s="166"/>
      <c r="AB61" s="166"/>
      <c r="AC61" s="166"/>
      <c r="AD61" s="166"/>
      <c r="AE61" s="166" t="s">
        <v>131</v>
      </c>
      <c r="AF61" s="166">
        <v>0</v>
      </c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ht="22.5" outlineLevel="1" x14ac:dyDescent="0.2">
      <c r="A62" s="167"/>
      <c r="B62" s="177"/>
      <c r="C62" s="201" t="s">
        <v>175</v>
      </c>
      <c r="D62" s="180"/>
      <c r="E62" s="185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1"/>
      <c r="U62" s="190"/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131</v>
      </c>
      <c r="AF62" s="166">
        <v>0</v>
      </c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7"/>
      <c r="C63" s="201" t="s">
        <v>176</v>
      </c>
      <c r="D63" s="180"/>
      <c r="E63" s="185">
        <v>2.5167999999999999</v>
      </c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1"/>
      <c r="U63" s="190"/>
      <c r="V63" s="166"/>
      <c r="W63" s="166"/>
      <c r="X63" s="166"/>
      <c r="Y63" s="166"/>
      <c r="Z63" s="166"/>
      <c r="AA63" s="166"/>
      <c r="AB63" s="166"/>
      <c r="AC63" s="166"/>
      <c r="AD63" s="166"/>
      <c r="AE63" s="166" t="s">
        <v>131</v>
      </c>
      <c r="AF63" s="166">
        <v>0</v>
      </c>
      <c r="AG63" s="166"/>
      <c r="AH63" s="166"/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167"/>
      <c r="B64" s="177"/>
      <c r="C64" s="201" t="s">
        <v>177</v>
      </c>
      <c r="D64" s="180"/>
      <c r="E64" s="185">
        <v>3.7</v>
      </c>
      <c r="F64" s="190"/>
      <c r="G64" s="190"/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1"/>
      <c r="U64" s="190"/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131</v>
      </c>
      <c r="AF64" s="166">
        <v>0</v>
      </c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/>
      <c r="B65" s="177"/>
      <c r="C65" s="201" t="s">
        <v>178</v>
      </c>
      <c r="D65" s="180"/>
      <c r="E65" s="185">
        <v>3</v>
      </c>
      <c r="F65" s="190"/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1"/>
      <c r="U65" s="190"/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131</v>
      </c>
      <c r="AF65" s="166">
        <v>0</v>
      </c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/>
      <c r="B66" s="177"/>
      <c r="C66" s="201" t="s">
        <v>179</v>
      </c>
      <c r="D66" s="180"/>
      <c r="E66" s="185">
        <v>3.4</v>
      </c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1"/>
      <c r="U66" s="190"/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131</v>
      </c>
      <c r="AF66" s="166">
        <v>0</v>
      </c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7"/>
      <c r="C67" s="202" t="s">
        <v>137</v>
      </c>
      <c r="D67" s="181"/>
      <c r="E67" s="186">
        <v>12.6168</v>
      </c>
      <c r="F67" s="190"/>
      <c r="G67" s="190"/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1"/>
      <c r="U67" s="190"/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131</v>
      </c>
      <c r="AF67" s="166">
        <v>1</v>
      </c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8</v>
      </c>
      <c r="B68" s="177" t="s">
        <v>180</v>
      </c>
      <c r="C68" s="200" t="s">
        <v>181</v>
      </c>
      <c r="D68" s="179" t="s">
        <v>128</v>
      </c>
      <c r="E68" s="184">
        <v>12.6168</v>
      </c>
      <c r="F68" s="190">
        <v>47.8</v>
      </c>
      <c r="G68" s="190">
        <v>603.08000000000004</v>
      </c>
      <c r="H68" s="190">
        <v>30.55</v>
      </c>
      <c r="I68" s="190">
        <f>ROUND(E68*H68,2)</f>
        <v>385.44</v>
      </c>
      <c r="J68" s="190">
        <v>17.25</v>
      </c>
      <c r="K68" s="190">
        <f>ROUND(E68*J68,2)</f>
        <v>217.64</v>
      </c>
      <c r="L68" s="190">
        <v>21</v>
      </c>
      <c r="M68" s="190">
        <f>G68*(1+L68/100)</f>
        <v>729.72680000000003</v>
      </c>
      <c r="N68" s="190">
        <v>3.8999999999999999E-4</v>
      </c>
      <c r="O68" s="190">
        <f>ROUND(E68*N68,2)</f>
        <v>0</v>
      </c>
      <c r="P68" s="190">
        <v>0</v>
      </c>
      <c r="Q68" s="190">
        <f>ROUND(E68*P68,2)</f>
        <v>0</v>
      </c>
      <c r="R68" s="190"/>
      <c r="S68" s="190"/>
      <c r="T68" s="191">
        <v>0.09</v>
      </c>
      <c r="U68" s="190">
        <f>ROUND(E68*T68,2)</f>
        <v>1.1399999999999999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145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ht="22.5" outlineLevel="1" x14ac:dyDescent="0.2">
      <c r="A69" s="167"/>
      <c r="B69" s="177"/>
      <c r="C69" s="201" t="s">
        <v>182</v>
      </c>
      <c r="D69" s="180"/>
      <c r="E69" s="185"/>
      <c r="F69" s="190"/>
      <c r="G69" s="190"/>
      <c r="H69" s="190"/>
      <c r="I69" s="190"/>
      <c r="J69" s="190"/>
      <c r="K69" s="190"/>
      <c r="L69" s="190"/>
      <c r="M69" s="190"/>
      <c r="N69" s="190"/>
      <c r="O69" s="190"/>
      <c r="P69" s="190"/>
      <c r="Q69" s="190"/>
      <c r="R69" s="190"/>
      <c r="S69" s="190"/>
      <c r="T69" s="191"/>
      <c r="U69" s="190"/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131</v>
      </c>
      <c r="AF69" s="166">
        <v>0</v>
      </c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/>
      <c r="B70" s="177"/>
      <c r="C70" s="201" t="s">
        <v>155</v>
      </c>
      <c r="D70" s="180"/>
      <c r="E70" s="185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1"/>
      <c r="U70" s="190"/>
      <c r="V70" s="166"/>
      <c r="W70" s="166"/>
      <c r="X70" s="166"/>
      <c r="Y70" s="166"/>
      <c r="Z70" s="166"/>
      <c r="AA70" s="166"/>
      <c r="AB70" s="166"/>
      <c r="AC70" s="166"/>
      <c r="AD70" s="166"/>
      <c r="AE70" s="166" t="s">
        <v>131</v>
      </c>
      <c r="AF70" s="166">
        <v>0</v>
      </c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7"/>
      <c r="C71" s="201" t="s">
        <v>176</v>
      </c>
      <c r="D71" s="180"/>
      <c r="E71" s="185">
        <v>2.5167999999999999</v>
      </c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190"/>
      <c r="S71" s="190"/>
      <c r="T71" s="191"/>
      <c r="U71" s="190"/>
      <c r="V71" s="166"/>
      <c r="W71" s="166"/>
      <c r="X71" s="166"/>
      <c r="Y71" s="166"/>
      <c r="Z71" s="166"/>
      <c r="AA71" s="166"/>
      <c r="AB71" s="166"/>
      <c r="AC71" s="166"/>
      <c r="AD71" s="166"/>
      <c r="AE71" s="166" t="s">
        <v>131</v>
      </c>
      <c r="AF71" s="166">
        <v>0</v>
      </c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7"/>
      <c r="C72" s="201" t="s">
        <v>177</v>
      </c>
      <c r="D72" s="180"/>
      <c r="E72" s="185">
        <v>3.7</v>
      </c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P72" s="190"/>
      <c r="Q72" s="190"/>
      <c r="R72" s="190"/>
      <c r="S72" s="190"/>
      <c r="T72" s="191"/>
      <c r="U72" s="190"/>
      <c r="V72" s="166"/>
      <c r="W72" s="166"/>
      <c r="X72" s="166"/>
      <c r="Y72" s="166"/>
      <c r="Z72" s="166"/>
      <c r="AA72" s="166"/>
      <c r="AB72" s="166"/>
      <c r="AC72" s="166"/>
      <c r="AD72" s="166"/>
      <c r="AE72" s="166" t="s">
        <v>131</v>
      </c>
      <c r="AF72" s="166">
        <v>0</v>
      </c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outlineLevel="1" x14ac:dyDescent="0.2">
      <c r="A73" s="167"/>
      <c r="B73" s="177"/>
      <c r="C73" s="201" t="s">
        <v>178</v>
      </c>
      <c r="D73" s="180"/>
      <c r="E73" s="185">
        <v>3</v>
      </c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1"/>
      <c r="U73" s="190"/>
      <c r="V73" s="166"/>
      <c r="W73" s="166"/>
      <c r="X73" s="166"/>
      <c r="Y73" s="166"/>
      <c r="Z73" s="166"/>
      <c r="AA73" s="166"/>
      <c r="AB73" s="166"/>
      <c r="AC73" s="166"/>
      <c r="AD73" s="166"/>
      <c r="AE73" s="166" t="s">
        <v>131</v>
      </c>
      <c r="AF73" s="166">
        <v>0</v>
      </c>
      <c r="AG73" s="166"/>
      <c r="AH73" s="166"/>
      <c r="AI73" s="166"/>
      <c r="AJ73" s="166"/>
      <c r="AK73" s="166"/>
      <c r="AL73" s="166"/>
      <c r="AM73" s="166"/>
      <c r="AN73" s="166"/>
      <c r="AO73" s="166"/>
      <c r="AP73" s="166"/>
      <c r="AQ73" s="166"/>
      <c r="AR73" s="166"/>
      <c r="AS73" s="166"/>
      <c r="AT73" s="166"/>
      <c r="AU73" s="166"/>
      <c r="AV73" s="166"/>
      <c r="AW73" s="166"/>
      <c r="AX73" s="166"/>
      <c r="AY73" s="166"/>
      <c r="AZ73" s="166"/>
      <c r="BA73" s="166"/>
      <c r="BB73" s="166"/>
      <c r="BC73" s="166"/>
      <c r="BD73" s="166"/>
      <c r="BE73" s="166"/>
      <c r="BF73" s="166"/>
      <c r="BG73" s="166"/>
      <c r="BH73" s="166"/>
    </row>
    <row r="74" spans="1:60" outlineLevel="1" x14ac:dyDescent="0.2">
      <c r="A74" s="167"/>
      <c r="B74" s="177"/>
      <c r="C74" s="201" t="s">
        <v>179</v>
      </c>
      <c r="D74" s="180"/>
      <c r="E74" s="185">
        <v>3.4</v>
      </c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  <c r="R74" s="190"/>
      <c r="S74" s="190"/>
      <c r="T74" s="191"/>
      <c r="U74" s="190"/>
      <c r="V74" s="166"/>
      <c r="W74" s="166"/>
      <c r="X74" s="166"/>
      <c r="Y74" s="166"/>
      <c r="Z74" s="166"/>
      <c r="AA74" s="166"/>
      <c r="AB74" s="166"/>
      <c r="AC74" s="166"/>
      <c r="AD74" s="166"/>
      <c r="AE74" s="166" t="s">
        <v>131</v>
      </c>
      <c r="AF74" s="166">
        <v>0</v>
      </c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167"/>
      <c r="B75" s="177"/>
      <c r="C75" s="202" t="s">
        <v>137</v>
      </c>
      <c r="D75" s="181"/>
      <c r="E75" s="186">
        <v>12.6168</v>
      </c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0"/>
      <c r="S75" s="190"/>
      <c r="T75" s="191"/>
      <c r="U75" s="190"/>
      <c r="V75" s="166"/>
      <c r="W75" s="166"/>
      <c r="X75" s="166"/>
      <c r="Y75" s="166"/>
      <c r="Z75" s="166"/>
      <c r="AA75" s="166"/>
      <c r="AB75" s="166"/>
      <c r="AC75" s="166"/>
      <c r="AD75" s="166"/>
      <c r="AE75" s="166" t="s">
        <v>131</v>
      </c>
      <c r="AF75" s="166">
        <v>1</v>
      </c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outlineLevel="1" x14ac:dyDescent="0.2">
      <c r="A76" s="167">
        <v>9</v>
      </c>
      <c r="B76" s="177" t="s">
        <v>183</v>
      </c>
      <c r="C76" s="200" t="s">
        <v>184</v>
      </c>
      <c r="D76" s="179" t="s">
        <v>128</v>
      </c>
      <c r="E76" s="184">
        <v>12.6168</v>
      </c>
      <c r="F76" s="190">
        <v>10.8</v>
      </c>
      <c r="G76" s="190">
        <v>136.26</v>
      </c>
      <c r="H76" s="190">
        <v>0</v>
      </c>
      <c r="I76" s="190">
        <f>ROUND(E76*H76,2)</f>
        <v>0</v>
      </c>
      <c r="J76" s="190">
        <v>10.8</v>
      </c>
      <c r="K76" s="190">
        <f>ROUND(E76*J76,2)</f>
        <v>136.26</v>
      </c>
      <c r="L76" s="190">
        <v>21</v>
      </c>
      <c r="M76" s="190">
        <f>G76*(1+L76/100)</f>
        <v>164.87459999999999</v>
      </c>
      <c r="N76" s="190">
        <v>0</v>
      </c>
      <c r="O76" s="190">
        <f>ROUND(E76*N76,2)</f>
        <v>0</v>
      </c>
      <c r="P76" s="190">
        <v>0</v>
      </c>
      <c r="Q76" s="190">
        <f>ROUND(E76*P76,2)</f>
        <v>0</v>
      </c>
      <c r="R76" s="190"/>
      <c r="S76" s="190"/>
      <c r="T76" s="191">
        <v>0.05</v>
      </c>
      <c r="U76" s="190">
        <f>ROUND(E76*T76,2)</f>
        <v>0.63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 t="s">
        <v>145</v>
      </c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ht="22.5" outlineLevel="1" x14ac:dyDescent="0.2">
      <c r="A77" s="167"/>
      <c r="B77" s="177"/>
      <c r="C77" s="201" t="s">
        <v>185</v>
      </c>
      <c r="D77" s="180"/>
      <c r="E77" s="185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1"/>
      <c r="U77" s="190"/>
      <c r="V77" s="166"/>
      <c r="W77" s="166"/>
      <c r="X77" s="166"/>
      <c r="Y77" s="166"/>
      <c r="Z77" s="166"/>
      <c r="AA77" s="166"/>
      <c r="AB77" s="166"/>
      <c r="AC77" s="166"/>
      <c r="AD77" s="166"/>
      <c r="AE77" s="166" t="s">
        <v>131</v>
      </c>
      <c r="AF77" s="166">
        <v>0</v>
      </c>
      <c r="AG77" s="166"/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66"/>
      <c r="BB77" s="166"/>
      <c r="BC77" s="166"/>
      <c r="BD77" s="166"/>
      <c r="BE77" s="166"/>
      <c r="BF77" s="166"/>
      <c r="BG77" s="166"/>
      <c r="BH77" s="166"/>
    </row>
    <row r="78" spans="1:60" outlineLevel="1" x14ac:dyDescent="0.2">
      <c r="A78" s="167"/>
      <c r="B78" s="177"/>
      <c r="C78" s="201" t="s">
        <v>155</v>
      </c>
      <c r="D78" s="180"/>
      <c r="E78" s="185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P78" s="190"/>
      <c r="Q78" s="190"/>
      <c r="R78" s="190"/>
      <c r="S78" s="190"/>
      <c r="T78" s="191"/>
      <c r="U78" s="190"/>
      <c r="V78" s="166"/>
      <c r="W78" s="166"/>
      <c r="X78" s="166"/>
      <c r="Y78" s="166"/>
      <c r="Z78" s="166"/>
      <c r="AA78" s="166"/>
      <c r="AB78" s="166"/>
      <c r="AC78" s="166"/>
      <c r="AD78" s="166"/>
      <c r="AE78" s="166" t="s">
        <v>131</v>
      </c>
      <c r="AF78" s="166">
        <v>0</v>
      </c>
      <c r="AG78" s="166"/>
      <c r="AH78" s="166"/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/>
      <c r="B79" s="177"/>
      <c r="C79" s="201" t="s">
        <v>176</v>
      </c>
      <c r="D79" s="180"/>
      <c r="E79" s="185">
        <v>2.5167999999999999</v>
      </c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P79" s="190"/>
      <c r="Q79" s="190"/>
      <c r="R79" s="190"/>
      <c r="S79" s="190"/>
      <c r="T79" s="191"/>
      <c r="U79" s="190"/>
      <c r="V79" s="166"/>
      <c r="W79" s="166"/>
      <c r="X79" s="166"/>
      <c r="Y79" s="166"/>
      <c r="Z79" s="166"/>
      <c r="AA79" s="166"/>
      <c r="AB79" s="166"/>
      <c r="AC79" s="166"/>
      <c r="AD79" s="166"/>
      <c r="AE79" s="166" t="s">
        <v>131</v>
      </c>
      <c r="AF79" s="166">
        <v>0</v>
      </c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7"/>
      <c r="C80" s="201" t="s">
        <v>177</v>
      </c>
      <c r="D80" s="180"/>
      <c r="E80" s="185">
        <v>3.7</v>
      </c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  <c r="R80" s="190"/>
      <c r="S80" s="190"/>
      <c r="T80" s="191"/>
      <c r="U80" s="190"/>
      <c r="V80" s="166"/>
      <c r="W80" s="166"/>
      <c r="X80" s="166"/>
      <c r="Y80" s="166"/>
      <c r="Z80" s="166"/>
      <c r="AA80" s="166"/>
      <c r="AB80" s="166"/>
      <c r="AC80" s="166"/>
      <c r="AD80" s="166"/>
      <c r="AE80" s="166" t="s">
        <v>131</v>
      </c>
      <c r="AF80" s="166">
        <v>0</v>
      </c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7"/>
      <c r="C81" s="201" t="s">
        <v>178</v>
      </c>
      <c r="D81" s="180"/>
      <c r="E81" s="185">
        <v>3</v>
      </c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1"/>
      <c r="U81" s="190"/>
      <c r="V81" s="166"/>
      <c r="W81" s="166"/>
      <c r="X81" s="166"/>
      <c r="Y81" s="166"/>
      <c r="Z81" s="166"/>
      <c r="AA81" s="166"/>
      <c r="AB81" s="166"/>
      <c r="AC81" s="166"/>
      <c r="AD81" s="166"/>
      <c r="AE81" s="166" t="s">
        <v>131</v>
      </c>
      <c r="AF81" s="166">
        <v>0</v>
      </c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/>
      <c r="B82" s="177"/>
      <c r="C82" s="201" t="s">
        <v>179</v>
      </c>
      <c r="D82" s="180"/>
      <c r="E82" s="185">
        <v>3.4</v>
      </c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1"/>
      <c r="U82" s="190"/>
      <c r="V82" s="166"/>
      <c r="W82" s="166"/>
      <c r="X82" s="166"/>
      <c r="Y82" s="166"/>
      <c r="Z82" s="166"/>
      <c r="AA82" s="166"/>
      <c r="AB82" s="166"/>
      <c r="AC82" s="166"/>
      <c r="AD82" s="166"/>
      <c r="AE82" s="166" t="s">
        <v>131</v>
      </c>
      <c r="AF82" s="166">
        <v>0</v>
      </c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7"/>
      <c r="C83" s="202" t="s">
        <v>137</v>
      </c>
      <c r="D83" s="181"/>
      <c r="E83" s="186">
        <v>12.6168</v>
      </c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190"/>
      <c r="S83" s="190"/>
      <c r="T83" s="191"/>
      <c r="U83" s="190"/>
      <c r="V83" s="166"/>
      <c r="W83" s="166"/>
      <c r="X83" s="166"/>
      <c r="Y83" s="166"/>
      <c r="Z83" s="166"/>
      <c r="AA83" s="166"/>
      <c r="AB83" s="166"/>
      <c r="AC83" s="166"/>
      <c r="AD83" s="166"/>
      <c r="AE83" s="166" t="s">
        <v>131</v>
      </c>
      <c r="AF83" s="166">
        <v>1</v>
      </c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>
        <v>10</v>
      </c>
      <c r="B84" s="177" t="s">
        <v>186</v>
      </c>
      <c r="C84" s="200" t="s">
        <v>187</v>
      </c>
      <c r="D84" s="179" t="s">
        <v>128</v>
      </c>
      <c r="E84" s="184">
        <v>13.6717</v>
      </c>
      <c r="F84" s="190">
        <v>38.799999999999997</v>
      </c>
      <c r="G84" s="190">
        <v>530.46</v>
      </c>
      <c r="H84" s="190">
        <v>19.399999999999999</v>
      </c>
      <c r="I84" s="190">
        <f>ROUND(E84*H84,2)</f>
        <v>265.23</v>
      </c>
      <c r="J84" s="190">
        <v>19.399999999999999</v>
      </c>
      <c r="K84" s="190">
        <f>ROUND(E84*J84,2)</f>
        <v>265.23</v>
      </c>
      <c r="L84" s="190">
        <v>21</v>
      </c>
      <c r="M84" s="190">
        <f>G84*(1+L84/100)</f>
        <v>641.85660000000007</v>
      </c>
      <c r="N84" s="190">
        <v>8.0000000000000007E-5</v>
      </c>
      <c r="O84" s="190">
        <f>ROUND(E84*N84,2)</f>
        <v>0</v>
      </c>
      <c r="P84" s="190">
        <v>0</v>
      </c>
      <c r="Q84" s="190">
        <f>ROUND(E84*P84,2)</f>
        <v>0</v>
      </c>
      <c r="R84" s="190"/>
      <c r="S84" s="190"/>
      <c r="T84" s="191">
        <v>7.0000000000000007E-2</v>
      </c>
      <c r="U84" s="190">
        <f>ROUND(E84*T84,2)</f>
        <v>0.96</v>
      </c>
      <c r="V84" s="166"/>
      <c r="W84" s="166"/>
      <c r="X84" s="166"/>
      <c r="Y84" s="166"/>
      <c r="Z84" s="166"/>
      <c r="AA84" s="166"/>
      <c r="AB84" s="166"/>
      <c r="AC84" s="166"/>
      <c r="AD84" s="166"/>
      <c r="AE84" s="166" t="s">
        <v>145</v>
      </c>
      <c r="AF84" s="166"/>
      <c r="AG84" s="166"/>
      <c r="AH84" s="166"/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outlineLevel="1" x14ac:dyDescent="0.2">
      <c r="A85" s="167"/>
      <c r="B85" s="177"/>
      <c r="C85" s="201" t="s">
        <v>155</v>
      </c>
      <c r="D85" s="180"/>
      <c r="E85" s="185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1"/>
      <c r="U85" s="190"/>
      <c r="V85" s="166"/>
      <c r="W85" s="166"/>
      <c r="X85" s="166"/>
      <c r="Y85" s="166"/>
      <c r="Z85" s="166"/>
      <c r="AA85" s="166"/>
      <c r="AB85" s="166"/>
      <c r="AC85" s="166"/>
      <c r="AD85" s="166"/>
      <c r="AE85" s="166" t="s">
        <v>131</v>
      </c>
      <c r="AF85" s="166">
        <v>0</v>
      </c>
      <c r="AG85" s="166"/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7"/>
      <c r="C86" s="201" t="s">
        <v>133</v>
      </c>
      <c r="D86" s="180"/>
      <c r="E86" s="185">
        <v>2.7118000000000002</v>
      </c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P86" s="190"/>
      <c r="Q86" s="190"/>
      <c r="R86" s="190"/>
      <c r="S86" s="190"/>
      <c r="T86" s="191"/>
      <c r="U86" s="190"/>
      <c r="V86" s="166"/>
      <c r="W86" s="166"/>
      <c r="X86" s="166"/>
      <c r="Y86" s="166"/>
      <c r="Z86" s="166"/>
      <c r="AA86" s="166"/>
      <c r="AB86" s="166"/>
      <c r="AC86" s="166"/>
      <c r="AD86" s="166"/>
      <c r="AE86" s="166" t="s">
        <v>131</v>
      </c>
      <c r="AF86" s="166">
        <v>0</v>
      </c>
      <c r="AG86" s="166"/>
      <c r="AH86" s="166"/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ht="33.75" outlineLevel="1" x14ac:dyDescent="0.2">
      <c r="A87" s="167"/>
      <c r="B87" s="177"/>
      <c r="C87" s="201" t="s">
        <v>134</v>
      </c>
      <c r="D87" s="180"/>
      <c r="E87" s="185">
        <v>4.3452000000000002</v>
      </c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190"/>
      <c r="T87" s="191"/>
      <c r="U87" s="190"/>
      <c r="V87" s="166"/>
      <c r="W87" s="166"/>
      <c r="X87" s="166"/>
      <c r="Y87" s="166"/>
      <c r="Z87" s="166"/>
      <c r="AA87" s="166"/>
      <c r="AB87" s="166"/>
      <c r="AC87" s="166"/>
      <c r="AD87" s="166"/>
      <c r="AE87" s="166" t="s">
        <v>131</v>
      </c>
      <c r="AF87" s="166">
        <v>0</v>
      </c>
      <c r="AG87" s="166"/>
      <c r="AH87" s="166"/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ht="33.75" outlineLevel="1" x14ac:dyDescent="0.2">
      <c r="A88" s="167"/>
      <c r="B88" s="177"/>
      <c r="C88" s="201" t="s">
        <v>135</v>
      </c>
      <c r="D88" s="180"/>
      <c r="E88" s="185">
        <v>3.3672499999999999</v>
      </c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  <c r="R88" s="190"/>
      <c r="S88" s="190"/>
      <c r="T88" s="191"/>
      <c r="U88" s="190"/>
      <c r="V88" s="166"/>
      <c r="W88" s="166"/>
      <c r="X88" s="166"/>
      <c r="Y88" s="166"/>
      <c r="Z88" s="166"/>
      <c r="AA88" s="166"/>
      <c r="AB88" s="166"/>
      <c r="AC88" s="166"/>
      <c r="AD88" s="166"/>
      <c r="AE88" s="166" t="s">
        <v>131</v>
      </c>
      <c r="AF88" s="166">
        <v>0</v>
      </c>
      <c r="AG88" s="166"/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7"/>
      <c r="C89" s="201" t="s">
        <v>136</v>
      </c>
      <c r="D89" s="180"/>
      <c r="E89" s="185">
        <v>3.2474500000000002</v>
      </c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1"/>
      <c r="U89" s="190"/>
      <c r="V89" s="166"/>
      <c r="W89" s="166"/>
      <c r="X89" s="166"/>
      <c r="Y89" s="166"/>
      <c r="Z89" s="166"/>
      <c r="AA89" s="166"/>
      <c r="AB89" s="166"/>
      <c r="AC89" s="166"/>
      <c r="AD89" s="166"/>
      <c r="AE89" s="166" t="s">
        <v>131</v>
      </c>
      <c r="AF89" s="166">
        <v>0</v>
      </c>
      <c r="AG89" s="166"/>
      <c r="AH89" s="166"/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7"/>
      <c r="C90" s="202" t="s">
        <v>137</v>
      </c>
      <c r="D90" s="181"/>
      <c r="E90" s="186">
        <v>13.6717</v>
      </c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1"/>
      <c r="U90" s="190"/>
      <c r="V90" s="166"/>
      <c r="W90" s="166"/>
      <c r="X90" s="166"/>
      <c r="Y90" s="166"/>
      <c r="Z90" s="166"/>
      <c r="AA90" s="166"/>
      <c r="AB90" s="166"/>
      <c r="AC90" s="166"/>
      <c r="AD90" s="166"/>
      <c r="AE90" s="166" t="s">
        <v>131</v>
      </c>
      <c r="AF90" s="166">
        <v>1</v>
      </c>
      <c r="AG90" s="166"/>
      <c r="AH90" s="166"/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outlineLevel="1" x14ac:dyDescent="0.2">
      <c r="A91" s="167">
        <v>11</v>
      </c>
      <c r="B91" s="177" t="s">
        <v>188</v>
      </c>
      <c r="C91" s="200" t="s">
        <v>189</v>
      </c>
      <c r="D91" s="179" t="s">
        <v>128</v>
      </c>
      <c r="E91" s="184">
        <v>72.400999999999996</v>
      </c>
      <c r="F91" s="190">
        <v>2360</v>
      </c>
      <c r="G91" s="190">
        <v>170866.36</v>
      </c>
      <c r="H91" s="190">
        <v>0</v>
      </c>
      <c r="I91" s="190">
        <f>ROUND(E91*H91,2)</f>
        <v>0</v>
      </c>
      <c r="J91" s="190">
        <v>2360</v>
      </c>
      <c r="K91" s="190">
        <f>ROUND(E91*J91,2)</f>
        <v>170866.36</v>
      </c>
      <c r="L91" s="190">
        <v>21</v>
      </c>
      <c r="M91" s="190">
        <f>G91*(1+L91/100)</f>
        <v>206748.29559999998</v>
      </c>
      <c r="N91" s="190">
        <v>0</v>
      </c>
      <c r="O91" s="190">
        <f>ROUND(E91*N91,2)</f>
        <v>0</v>
      </c>
      <c r="P91" s="190">
        <v>0</v>
      </c>
      <c r="Q91" s="190">
        <f>ROUND(E91*P91,2)</f>
        <v>0</v>
      </c>
      <c r="R91" s="190"/>
      <c r="S91" s="190"/>
      <c r="T91" s="191">
        <v>0</v>
      </c>
      <c r="U91" s="190">
        <f>ROUND(E91*T91,2)</f>
        <v>0</v>
      </c>
      <c r="V91" s="166"/>
      <c r="W91" s="166"/>
      <c r="X91" s="166"/>
      <c r="Y91" s="166"/>
      <c r="Z91" s="166"/>
      <c r="AA91" s="166"/>
      <c r="AB91" s="166"/>
      <c r="AC91" s="166"/>
      <c r="AD91" s="166"/>
      <c r="AE91" s="166" t="s">
        <v>145</v>
      </c>
      <c r="AF91" s="166"/>
      <c r="AG91" s="166"/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167"/>
      <c r="B92" s="177"/>
      <c r="C92" s="201" t="s">
        <v>190</v>
      </c>
      <c r="D92" s="180"/>
      <c r="E92" s="185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66"/>
      <c r="W92" s="166"/>
      <c r="X92" s="166"/>
      <c r="Y92" s="166"/>
      <c r="Z92" s="166"/>
      <c r="AA92" s="166"/>
      <c r="AB92" s="166"/>
      <c r="AC92" s="166"/>
      <c r="AD92" s="166"/>
      <c r="AE92" s="166" t="s">
        <v>131</v>
      </c>
      <c r="AF92" s="166">
        <v>0</v>
      </c>
      <c r="AG92" s="166"/>
      <c r="AH92" s="166"/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167"/>
      <c r="B93" s="177"/>
      <c r="C93" s="201" t="s">
        <v>191</v>
      </c>
      <c r="D93" s="180"/>
      <c r="E93" s="185">
        <v>3</v>
      </c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66"/>
      <c r="W93" s="166"/>
      <c r="X93" s="166"/>
      <c r="Y93" s="166"/>
      <c r="Z93" s="166"/>
      <c r="AA93" s="166"/>
      <c r="AB93" s="166"/>
      <c r="AC93" s="166"/>
      <c r="AD93" s="166"/>
      <c r="AE93" s="166" t="s">
        <v>131</v>
      </c>
      <c r="AF93" s="166">
        <v>0</v>
      </c>
      <c r="AG93" s="166"/>
      <c r="AH93" s="166"/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167"/>
      <c r="B94" s="177"/>
      <c r="C94" s="201" t="s">
        <v>177</v>
      </c>
      <c r="D94" s="180"/>
      <c r="E94" s="185">
        <v>3.7</v>
      </c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1"/>
      <c r="U94" s="190"/>
      <c r="V94" s="166"/>
      <c r="W94" s="166"/>
      <c r="X94" s="166"/>
      <c r="Y94" s="166"/>
      <c r="Z94" s="166"/>
      <c r="AA94" s="166"/>
      <c r="AB94" s="166"/>
      <c r="AC94" s="166"/>
      <c r="AD94" s="166"/>
      <c r="AE94" s="166" t="s">
        <v>131</v>
      </c>
      <c r="AF94" s="166">
        <v>0</v>
      </c>
      <c r="AG94" s="166"/>
      <c r="AH94" s="166"/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167"/>
      <c r="B95" s="177"/>
      <c r="C95" s="201" t="s">
        <v>178</v>
      </c>
      <c r="D95" s="180"/>
      <c r="E95" s="185">
        <v>3</v>
      </c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1"/>
      <c r="U95" s="190"/>
      <c r="V95" s="166"/>
      <c r="W95" s="166"/>
      <c r="X95" s="166"/>
      <c r="Y95" s="166"/>
      <c r="Z95" s="166"/>
      <c r="AA95" s="166"/>
      <c r="AB95" s="166"/>
      <c r="AC95" s="166"/>
      <c r="AD95" s="166"/>
      <c r="AE95" s="166" t="s">
        <v>131</v>
      </c>
      <c r="AF95" s="166">
        <v>0</v>
      </c>
      <c r="AG95" s="166"/>
      <c r="AH95" s="166"/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167"/>
      <c r="B96" s="177"/>
      <c r="C96" s="201" t="s">
        <v>179</v>
      </c>
      <c r="D96" s="180"/>
      <c r="E96" s="185">
        <v>3.4</v>
      </c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1"/>
      <c r="U96" s="190"/>
      <c r="V96" s="166"/>
      <c r="W96" s="166"/>
      <c r="X96" s="166"/>
      <c r="Y96" s="166"/>
      <c r="Z96" s="166"/>
      <c r="AA96" s="166"/>
      <c r="AB96" s="166"/>
      <c r="AC96" s="166"/>
      <c r="AD96" s="166"/>
      <c r="AE96" s="166" t="s">
        <v>131</v>
      </c>
      <c r="AF96" s="166">
        <v>0</v>
      </c>
      <c r="AG96" s="166"/>
      <c r="AH96" s="166"/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167"/>
      <c r="B97" s="177"/>
      <c r="C97" s="202" t="s">
        <v>137</v>
      </c>
      <c r="D97" s="181"/>
      <c r="E97" s="186">
        <v>13.1</v>
      </c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1"/>
      <c r="U97" s="190"/>
      <c r="V97" s="166"/>
      <c r="W97" s="166"/>
      <c r="X97" s="166"/>
      <c r="Y97" s="166"/>
      <c r="Z97" s="166"/>
      <c r="AA97" s="166"/>
      <c r="AB97" s="166"/>
      <c r="AC97" s="166"/>
      <c r="AD97" s="166"/>
      <c r="AE97" s="166" t="s">
        <v>131</v>
      </c>
      <c r="AF97" s="166">
        <v>1</v>
      </c>
      <c r="AG97" s="166"/>
      <c r="AH97" s="166"/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167"/>
      <c r="B98" s="177"/>
      <c r="C98" s="201" t="s">
        <v>138</v>
      </c>
      <c r="D98" s="180"/>
      <c r="E98" s="185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1"/>
      <c r="U98" s="190"/>
      <c r="V98" s="166"/>
      <c r="W98" s="166"/>
      <c r="X98" s="166"/>
      <c r="Y98" s="166"/>
      <c r="Z98" s="166"/>
      <c r="AA98" s="166"/>
      <c r="AB98" s="166"/>
      <c r="AC98" s="166"/>
      <c r="AD98" s="166"/>
      <c r="AE98" s="166" t="s">
        <v>131</v>
      </c>
      <c r="AF98" s="166">
        <v>0</v>
      </c>
      <c r="AG98" s="166"/>
      <c r="AH98" s="166"/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outlineLevel="1" x14ac:dyDescent="0.2">
      <c r="A99" s="167"/>
      <c r="B99" s="177"/>
      <c r="C99" s="201" t="s">
        <v>148</v>
      </c>
      <c r="D99" s="180"/>
      <c r="E99" s="185">
        <v>12.3225</v>
      </c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P99" s="190"/>
      <c r="Q99" s="190"/>
      <c r="R99" s="190"/>
      <c r="S99" s="190"/>
      <c r="T99" s="191"/>
      <c r="U99" s="190"/>
      <c r="V99" s="166"/>
      <c r="W99" s="166"/>
      <c r="X99" s="166"/>
      <c r="Y99" s="166"/>
      <c r="Z99" s="166"/>
      <c r="AA99" s="166"/>
      <c r="AB99" s="166"/>
      <c r="AC99" s="166"/>
      <c r="AD99" s="166"/>
      <c r="AE99" s="166" t="s">
        <v>131</v>
      </c>
      <c r="AF99" s="166">
        <v>0</v>
      </c>
      <c r="AG99" s="166"/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ht="22.5" outlineLevel="1" x14ac:dyDescent="0.2">
      <c r="A100" s="167"/>
      <c r="B100" s="177"/>
      <c r="C100" s="201" t="s">
        <v>149</v>
      </c>
      <c r="D100" s="180"/>
      <c r="E100" s="185">
        <v>16.10595</v>
      </c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1"/>
      <c r="U100" s="190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 t="s">
        <v>131</v>
      </c>
      <c r="AF100" s="166">
        <v>0</v>
      </c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ht="22.5" outlineLevel="1" x14ac:dyDescent="0.2">
      <c r="A101" s="167"/>
      <c r="B101" s="177"/>
      <c r="C101" s="201" t="s">
        <v>150</v>
      </c>
      <c r="D101" s="180"/>
      <c r="E101" s="185">
        <v>14.74605</v>
      </c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P101" s="190"/>
      <c r="Q101" s="190"/>
      <c r="R101" s="190"/>
      <c r="S101" s="190"/>
      <c r="T101" s="191"/>
      <c r="U101" s="190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 t="s">
        <v>131</v>
      </c>
      <c r="AF101" s="166">
        <v>0</v>
      </c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ht="22.5" outlineLevel="1" x14ac:dyDescent="0.2">
      <c r="A102" s="167"/>
      <c r="B102" s="177"/>
      <c r="C102" s="201" t="s">
        <v>151</v>
      </c>
      <c r="D102" s="180"/>
      <c r="E102" s="185">
        <v>16.1265</v>
      </c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P102" s="190"/>
      <c r="Q102" s="190"/>
      <c r="R102" s="190"/>
      <c r="S102" s="190"/>
      <c r="T102" s="191"/>
      <c r="U102" s="190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 t="s">
        <v>131</v>
      </c>
      <c r="AF102" s="166">
        <v>0</v>
      </c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7"/>
      <c r="C103" s="202" t="s">
        <v>137</v>
      </c>
      <c r="D103" s="181"/>
      <c r="E103" s="186">
        <v>59.301000000000002</v>
      </c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1"/>
      <c r="U103" s="190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 t="s">
        <v>131</v>
      </c>
      <c r="AF103" s="166">
        <v>1</v>
      </c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x14ac:dyDescent="0.2">
      <c r="A104" s="173" t="s">
        <v>124</v>
      </c>
      <c r="B104" s="178" t="s">
        <v>78</v>
      </c>
      <c r="C104" s="203" t="s">
        <v>79</v>
      </c>
      <c r="D104" s="182"/>
      <c r="E104" s="187"/>
      <c r="F104" s="192"/>
      <c r="G104" s="192">
        <f>SUMIF(AE105:AE110,"&lt;&gt;NOR",G105:G110)</f>
        <v>676.6</v>
      </c>
      <c r="H104" s="192"/>
      <c r="I104" s="192">
        <f>SUM(I105:I110)</f>
        <v>0</v>
      </c>
      <c r="J104" s="192"/>
      <c r="K104" s="192">
        <f>SUM(K105:K110)</f>
        <v>676.6</v>
      </c>
      <c r="L104" s="192"/>
      <c r="M104" s="192">
        <f>SUM(M105:M110)</f>
        <v>818.68600000000004</v>
      </c>
      <c r="N104" s="192"/>
      <c r="O104" s="192">
        <f>SUM(O105:O110)</f>
        <v>0.04</v>
      </c>
      <c r="P104" s="192"/>
      <c r="Q104" s="192">
        <f>SUM(Q105:Q110)</f>
        <v>0</v>
      </c>
      <c r="R104" s="192"/>
      <c r="S104" s="192"/>
      <c r="T104" s="193"/>
      <c r="U104" s="192">
        <f>SUM(U105:U110)</f>
        <v>0</v>
      </c>
      <c r="AE104" t="s">
        <v>125</v>
      </c>
    </row>
    <row r="105" spans="1:60" ht="22.5" outlineLevel="1" x14ac:dyDescent="0.2">
      <c r="A105" s="167">
        <v>12</v>
      </c>
      <c r="B105" s="177" t="s">
        <v>192</v>
      </c>
      <c r="C105" s="200" t="s">
        <v>193</v>
      </c>
      <c r="D105" s="179" t="s">
        <v>194</v>
      </c>
      <c r="E105" s="184">
        <v>4</v>
      </c>
      <c r="F105" s="190">
        <v>169.15</v>
      </c>
      <c r="G105" s="190">
        <v>676.6</v>
      </c>
      <c r="H105" s="190">
        <v>0</v>
      </c>
      <c r="I105" s="190">
        <f>ROUND(E105*H105,2)</f>
        <v>0</v>
      </c>
      <c r="J105" s="190">
        <v>169.15</v>
      </c>
      <c r="K105" s="190">
        <f>ROUND(E105*J105,2)</f>
        <v>676.6</v>
      </c>
      <c r="L105" s="190">
        <v>21</v>
      </c>
      <c r="M105" s="190">
        <f>G105*(1+L105/100)</f>
        <v>818.68600000000004</v>
      </c>
      <c r="N105" s="190">
        <v>9.8200000000000006E-3</v>
      </c>
      <c r="O105" s="190">
        <f>ROUND(E105*N105,2)</f>
        <v>0.04</v>
      </c>
      <c r="P105" s="190">
        <v>0</v>
      </c>
      <c r="Q105" s="190">
        <f>ROUND(E105*P105,2)</f>
        <v>0</v>
      </c>
      <c r="R105" s="190"/>
      <c r="S105" s="190"/>
      <c r="T105" s="191">
        <v>0</v>
      </c>
      <c r="U105" s="190">
        <f>ROUND(E105*T105,2)</f>
        <v>0</v>
      </c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 t="s">
        <v>129</v>
      </c>
      <c r="AF105" s="166"/>
      <c r="AG105" s="166"/>
      <c r="AH105" s="166"/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outlineLevel="1" x14ac:dyDescent="0.2">
      <c r="A106" s="167"/>
      <c r="B106" s="177"/>
      <c r="C106" s="201" t="s">
        <v>195</v>
      </c>
      <c r="D106" s="180"/>
      <c r="E106" s="185">
        <v>1</v>
      </c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190"/>
      <c r="S106" s="190"/>
      <c r="T106" s="191"/>
      <c r="U106" s="190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 t="s">
        <v>131</v>
      </c>
      <c r="AF106" s="166">
        <v>0</v>
      </c>
      <c r="AG106" s="166"/>
      <c r="AH106" s="166"/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7"/>
      <c r="C107" s="201" t="s">
        <v>196</v>
      </c>
      <c r="D107" s="180"/>
      <c r="E107" s="185">
        <v>1</v>
      </c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1"/>
      <c r="U107" s="190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 t="s">
        <v>131</v>
      </c>
      <c r="AF107" s="166">
        <v>0</v>
      </c>
      <c r="AG107" s="166"/>
      <c r="AH107" s="166"/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outlineLevel="1" x14ac:dyDescent="0.2">
      <c r="A108" s="167"/>
      <c r="B108" s="177"/>
      <c r="C108" s="201" t="s">
        <v>197</v>
      </c>
      <c r="D108" s="180"/>
      <c r="E108" s="185">
        <v>1</v>
      </c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P108" s="190"/>
      <c r="Q108" s="190"/>
      <c r="R108" s="190"/>
      <c r="S108" s="190"/>
      <c r="T108" s="191"/>
      <c r="U108" s="190"/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 t="s">
        <v>131</v>
      </c>
      <c r="AF108" s="166">
        <v>0</v>
      </c>
      <c r="AG108" s="166"/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outlineLevel="1" x14ac:dyDescent="0.2">
      <c r="A109" s="167"/>
      <c r="B109" s="177"/>
      <c r="C109" s="201" t="s">
        <v>198</v>
      </c>
      <c r="D109" s="180"/>
      <c r="E109" s="185">
        <v>1</v>
      </c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P109" s="190"/>
      <c r="Q109" s="190"/>
      <c r="R109" s="190"/>
      <c r="S109" s="190"/>
      <c r="T109" s="191"/>
      <c r="U109" s="190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 t="s">
        <v>131</v>
      </c>
      <c r="AF109" s="166">
        <v>0</v>
      </c>
      <c r="AG109" s="166"/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7"/>
      <c r="C110" s="202" t="s">
        <v>137</v>
      </c>
      <c r="D110" s="181"/>
      <c r="E110" s="186">
        <v>4</v>
      </c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P110" s="190"/>
      <c r="Q110" s="190"/>
      <c r="R110" s="190"/>
      <c r="S110" s="190"/>
      <c r="T110" s="191"/>
      <c r="U110" s="190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 t="s">
        <v>131</v>
      </c>
      <c r="AF110" s="166">
        <v>1</v>
      </c>
      <c r="AG110" s="166"/>
      <c r="AH110" s="166"/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ht="25.5" x14ac:dyDescent="0.2">
      <c r="A111" s="173" t="s">
        <v>124</v>
      </c>
      <c r="B111" s="178" t="s">
        <v>80</v>
      </c>
      <c r="C111" s="203" t="s">
        <v>81</v>
      </c>
      <c r="D111" s="182"/>
      <c r="E111" s="187"/>
      <c r="F111" s="192"/>
      <c r="G111" s="192">
        <f>SUMIF(AE112:AE123,"&lt;&gt;NOR",G112:G123)</f>
        <v>-1102110</v>
      </c>
      <c r="H111" s="192"/>
      <c r="I111" s="192">
        <f>SUM(I112:I123)</f>
        <v>-1102110</v>
      </c>
      <c r="J111" s="192"/>
      <c r="K111" s="192">
        <f>SUM(K112:K123)</f>
        <v>0</v>
      </c>
      <c r="L111" s="192"/>
      <c r="M111" s="192">
        <f>SUM(M112:M123)</f>
        <v>-1333553.1000000001</v>
      </c>
      <c r="N111" s="192"/>
      <c r="O111" s="192">
        <f>SUM(O112:O123)</f>
        <v>0</v>
      </c>
      <c r="P111" s="192"/>
      <c r="Q111" s="192">
        <f>SUM(Q112:Q123)</f>
        <v>0</v>
      </c>
      <c r="R111" s="192"/>
      <c r="S111" s="192"/>
      <c r="T111" s="193"/>
      <c r="U111" s="192">
        <f>SUM(U112:U123)</f>
        <v>0</v>
      </c>
      <c r="AE111" t="s">
        <v>125</v>
      </c>
    </row>
    <row r="112" spans="1:60" ht="22.5" outlineLevel="1" x14ac:dyDescent="0.2">
      <c r="A112" s="167">
        <v>13</v>
      </c>
      <c r="B112" s="177" t="s">
        <v>199</v>
      </c>
      <c r="C112" s="200" t="s">
        <v>200</v>
      </c>
      <c r="D112" s="179" t="s">
        <v>201</v>
      </c>
      <c r="E112" s="184">
        <v>4</v>
      </c>
      <c r="F112" s="190">
        <v>722.5</v>
      </c>
      <c r="G112" s="190">
        <v>2890</v>
      </c>
      <c r="H112" s="190">
        <v>722.5</v>
      </c>
      <c r="I112" s="190">
        <f>ROUND(E112*H112,2)</f>
        <v>2890</v>
      </c>
      <c r="J112" s="190">
        <v>0</v>
      </c>
      <c r="K112" s="190">
        <f>ROUND(E112*J112,2)</f>
        <v>0</v>
      </c>
      <c r="L112" s="190">
        <v>21</v>
      </c>
      <c r="M112" s="190">
        <f>G112*(1+L112/100)</f>
        <v>3496.9</v>
      </c>
      <c r="N112" s="190">
        <v>0</v>
      </c>
      <c r="O112" s="190">
        <f>ROUND(E112*N112,2)</f>
        <v>0</v>
      </c>
      <c r="P112" s="190">
        <v>0</v>
      </c>
      <c r="Q112" s="190">
        <f>ROUND(E112*P112,2)</f>
        <v>0</v>
      </c>
      <c r="R112" s="190"/>
      <c r="S112" s="190"/>
      <c r="T112" s="191">
        <v>0</v>
      </c>
      <c r="U112" s="190">
        <f>ROUND(E112*T112,2)</f>
        <v>0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 t="s">
        <v>202</v>
      </c>
      <c r="AF112" s="166"/>
      <c r="AG112" s="166"/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7"/>
      <c r="C113" s="201" t="s">
        <v>195</v>
      </c>
      <c r="D113" s="180"/>
      <c r="E113" s="185">
        <v>1</v>
      </c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P113" s="190"/>
      <c r="Q113" s="190"/>
      <c r="R113" s="190"/>
      <c r="S113" s="190"/>
      <c r="T113" s="191"/>
      <c r="U113" s="190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 t="s">
        <v>131</v>
      </c>
      <c r="AF113" s="166">
        <v>0</v>
      </c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outlineLevel="1" x14ac:dyDescent="0.2">
      <c r="A114" s="167"/>
      <c r="B114" s="177"/>
      <c r="C114" s="201" t="s">
        <v>196</v>
      </c>
      <c r="D114" s="180"/>
      <c r="E114" s="185">
        <v>1</v>
      </c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1"/>
      <c r="U114" s="190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 t="s">
        <v>131</v>
      </c>
      <c r="AF114" s="166">
        <v>0</v>
      </c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7"/>
      <c r="C115" s="201" t="s">
        <v>197</v>
      </c>
      <c r="D115" s="180"/>
      <c r="E115" s="185">
        <v>1</v>
      </c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P115" s="190"/>
      <c r="Q115" s="190"/>
      <c r="R115" s="190"/>
      <c r="S115" s="190"/>
      <c r="T115" s="191"/>
      <c r="U115" s="190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 t="s">
        <v>131</v>
      </c>
      <c r="AF115" s="166">
        <v>0</v>
      </c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/>
      <c r="B116" s="177"/>
      <c r="C116" s="201" t="s">
        <v>198</v>
      </c>
      <c r="D116" s="180"/>
      <c r="E116" s="185">
        <v>1</v>
      </c>
      <c r="F116" s="190"/>
      <c r="G116" s="190"/>
      <c r="H116" s="190"/>
      <c r="I116" s="190"/>
      <c r="J116" s="190"/>
      <c r="K116" s="190"/>
      <c r="L116" s="190"/>
      <c r="M116" s="190"/>
      <c r="N116" s="190"/>
      <c r="O116" s="190"/>
      <c r="P116" s="190"/>
      <c r="Q116" s="190"/>
      <c r="R116" s="190"/>
      <c r="S116" s="190"/>
      <c r="T116" s="191"/>
      <c r="U116" s="190"/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 t="s">
        <v>131</v>
      </c>
      <c r="AF116" s="166">
        <v>0</v>
      </c>
      <c r="AG116" s="166"/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7"/>
      <c r="C117" s="202" t="s">
        <v>137</v>
      </c>
      <c r="D117" s="181"/>
      <c r="E117" s="186">
        <v>4</v>
      </c>
      <c r="F117" s="190"/>
      <c r="G117" s="190"/>
      <c r="H117" s="190"/>
      <c r="I117" s="190"/>
      <c r="J117" s="190"/>
      <c r="K117" s="190"/>
      <c r="L117" s="190"/>
      <c r="M117" s="190"/>
      <c r="N117" s="190"/>
      <c r="O117" s="190"/>
      <c r="P117" s="190"/>
      <c r="Q117" s="190"/>
      <c r="R117" s="190"/>
      <c r="S117" s="190"/>
      <c r="T117" s="191"/>
      <c r="U117" s="190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 t="s">
        <v>131</v>
      </c>
      <c r="AF117" s="166">
        <v>1</v>
      </c>
      <c r="AG117" s="166"/>
      <c r="AH117" s="166"/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ht="33.75" outlineLevel="1" x14ac:dyDescent="0.2">
      <c r="A118" s="167">
        <v>14</v>
      </c>
      <c r="B118" s="177" t="s">
        <v>203</v>
      </c>
      <c r="C118" s="200" t="s">
        <v>204</v>
      </c>
      <c r="D118" s="179" t="s">
        <v>201</v>
      </c>
      <c r="E118" s="184">
        <v>-1</v>
      </c>
      <c r="F118" s="190">
        <v>276250</v>
      </c>
      <c r="G118" s="190">
        <v>-276250</v>
      </c>
      <c r="H118" s="190">
        <v>276250</v>
      </c>
      <c r="I118" s="190">
        <f>ROUND(E118*H118,2)</f>
        <v>-276250</v>
      </c>
      <c r="J118" s="190">
        <v>0</v>
      </c>
      <c r="K118" s="190">
        <f>ROUND(E118*J118,2)</f>
        <v>0</v>
      </c>
      <c r="L118" s="190">
        <v>21</v>
      </c>
      <c r="M118" s="190">
        <f>G118*(1+L118/100)</f>
        <v>-334262.5</v>
      </c>
      <c r="N118" s="190">
        <v>0</v>
      </c>
      <c r="O118" s="190">
        <f>ROUND(E118*N118,2)</f>
        <v>0</v>
      </c>
      <c r="P118" s="190">
        <v>0</v>
      </c>
      <c r="Q118" s="190">
        <f>ROUND(E118*P118,2)</f>
        <v>0</v>
      </c>
      <c r="R118" s="190"/>
      <c r="S118" s="190"/>
      <c r="T118" s="191">
        <v>0</v>
      </c>
      <c r="U118" s="190">
        <f>ROUND(E118*T118,2)</f>
        <v>0</v>
      </c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 t="s">
        <v>202</v>
      </c>
      <c r="AF118" s="166"/>
      <c r="AG118" s="166"/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7"/>
      <c r="C119" s="201" t="s">
        <v>205</v>
      </c>
      <c r="D119" s="180"/>
      <c r="E119" s="185"/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0"/>
      <c r="T119" s="191"/>
      <c r="U119" s="190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 t="s">
        <v>131</v>
      </c>
      <c r="AF119" s="166">
        <v>0</v>
      </c>
      <c r="AG119" s="166"/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66"/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7"/>
      <c r="C120" s="201" t="s">
        <v>206</v>
      </c>
      <c r="D120" s="180"/>
      <c r="E120" s="185">
        <v>-1</v>
      </c>
      <c r="F120" s="190"/>
      <c r="G120" s="190"/>
      <c r="H120" s="190"/>
      <c r="I120" s="190"/>
      <c r="J120" s="190"/>
      <c r="K120" s="190"/>
      <c r="L120" s="190"/>
      <c r="M120" s="190"/>
      <c r="N120" s="190"/>
      <c r="O120" s="190"/>
      <c r="P120" s="190"/>
      <c r="Q120" s="190"/>
      <c r="R120" s="190"/>
      <c r="S120" s="190"/>
      <c r="T120" s="191"/>
      <c r="U120" s="190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 t="s">
        <v>131</v>
      </c>
      <c r="AF120" s="166">
        <v>0</v>
      </c>
      <c r="AG120" s="166"/>
      <c r="AH120" s="166"/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ht="33.75" outlineLevel="1" x14ac:dyDescent="0.2">
      <c r="A121" s="167">
        <v>15</v>
      </c>
      <c r="B121" s="177" t="s">
        <v>203</v>
      </c>
      <c r="C121" s="200" t="s">
        <v>207</v>
      </c>
      <c r="D121" s="179" t="s">
        <v>201</v>
      </c>
      <c r="E121" s="184">
        <v>-3</v>
      </c>
      <c r="F121" s="190">
        <v>276250</v>
      </c>
      <c r="G121" s="190">
        <v>-828750</v>
      </c>
      <c r="H121" s="190">
        <v>276250</v>
      </c>
      <c r="I121" s="190">
        <f>ROUND(E121*H121,2)</f>
        <v>-828750</v>
      </c>
      <c r="J121" s="190">
        <v>0</v>
      </c>
      <c r="K121" s="190">
        <f>ROUND(E121*J121,2)</f>
        <v>0</v>
      </c>
      <c r="L121" s="190">
        <v>21</v>
      </c>
      <c r="M121" s="190">
        <f>G121*(1+L121/100)</f>
        <v>-1002787.5</v>
      </c>
      <c r="N121" s="190">
        <v>0</v>
      </c>
      <c r="O121" s="190">
        <f>ROUND(E121*N121,2)</f>
        <v>0</v>
      </c>
      <c r="P121" s="190">
        <v>0</v>
      </c>
      <c r="Q121" s="190">
        <f>ROUND(E121*P121,2)</f>
        <v>0</v>
      </c>
      <c r="R121" s="190"/>
      <c r="S121" s="190"/>
      <c r="T121" s="191">
        <v>0</v>
      </c>
      <c r="U121" s="190">
        <f>ROUND(E121*T121,2)</f>
        <v>0</v>
      </c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 t="s">
        <v>202</v>
      </c>
      <c r="AF121" s="166"/>
      <c r="AG121" s="166"/>
      <c r="AH121" s="166"/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outlineLevel="1" x14ac:dyDescent="0.2">
      <c r="A122" s="167"/>
      <c r="B122" s="177"/>
      <c r="C122" s="201" t="s">
        <v>205</v>
      </c>
      <c r="D122" s="180"/>
      <c r="E122" s="185"/>
      <c r="F122" s="190"/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0"/>
      <c r="R122" s="190"/>
      <c r="S122" s="190"/>
      <c r="T122" s="191"/>
      <c r="U122" s="190"/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 t="s">
        <v>131</v>
      </c>
      <c r="AF122" s="166">
        <v>0</v>
      </c>
      <c r="AG122" s="166"/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167"/>
      <c r="B123" s="177"/>
      <c r="C123" s="201" t="s">
        <v>208</v>
      </c>
      <c r="D123" s="180"/>
      <c r="E123" s="185">
        <v>-3</v>
      </c>
      <c r="F123" s="190"/>
      <c r="G123" s="190"/>
      <c r="H123" s="190"/>
      <c r="I123" s="190"/>
      <c r="J123" s="190"/>
      <c r="K123" s="190"/>
      <c r="L123" s="190"/>
      <c r="M123" s="190"/>
      <c r="N123" s="190"/>
      <c r="O123" s="190"/>
      <c r="P123" s="190"/>
      <c r="Q123" s="190"/>
      <c r="R123" s="190"/>
      <c r="S123" s="190"/>
      <c r="T123" s="191"/>
      <c r="U123" s="190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 t="s">
        <v>131</v>
      </c>
      <c r="AF123" s="166">
        <v>0</v>
      </c>
      <c r="AG123" s="166"/>
      <c r="AH123" s="166"/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x14ac:dyDescent="0.2">
      <c r="A124" s="173" t="s">
        <v>124</v>
      </c>
      <c r="B124" s="178" t="s">
        <v>82</v>
      </c>
      <c r="C124" s="203" t="s">
        <v>83</v>
      </c>
      <c r="D124" s="182"/>
      <c r="E124" s="187"/>
      <c r="F124" s="192"/>
      <c r="G124" s="192">
        <f>SUMIF(AE125:AE128,"&lt;&gt;NOR",G125:G128)</f>
        <v>1058.5999999999999</v>
      </c>
      <c r="H124" s="192"/>
      <c r="I124" s="192">
        <f>SUM(I125:I128)</f>
        <v>0</v>
      </c>
      <c r="J124" s="192"/>
      <c r="K124" s="192">
        <f>SUM(K125:K128)</f>
        <v>1058.5999999999999</v>
      </c>
      <c r="L124" s="192"/>
      <c r="M124" s="192">
        <f>SUM(M125:M128)</f>
        <v>1280.9059999999999</v>
      </c>
      <c r="N124" s="192"/>
      <c r="O124" s="192">
        <f>SUM(O125:O128)</f>
        <v>0</v>
      </c>
      <c r="P124" s="192"/>
      <c r="Q124" s="192">
        <f>SUM(Q125:Q128)</f>
        <v>0</v>
      </c>
      <c r="R124" s="192"/>
      <c r="S124" s="192"/>
      <c r="T124" s="193"/>
      <c r="U124" s="192">
        <f>SUM(U125:U128)</f>
        <v>0</v>
      </c>
      <c r="AE124" t="s">
        <v>125</v>
      </c>
    </row>
    <row r="125" spans="1:60" outlineLevel="1" x14ac:dyDescent="0.2">
      <c r="A125" s="167">
        <v>16</v>
      </c>
      <c r="B125" s="177" t="s">
        <v>209</v>
      </c>
      <c r="C125" s="200" t="s">
        <v>210</v>
      </c>
      <c r="D125" s="179" t="s">
        <v>166</v>
      </c>
      <c r="E125" s="184">
        <v>5.2996100000000004</v>
      </c>
      <c r="F125" s="190">
        <v>199.75</v>
      </c>
      <c r="G125" s="190">
        <v>1058.5999999999999</v>
      </c>
      <c r="H125" s="190">
        <v>0</v>
      </c>
      <c r="I125" s="190">
        <f>ROUND(E125*H125,2)</f>
        <v>0</v>
      </c>
      <c r="J125" s="190">
        <v>199.75</v>
      </c>
      <c r="K125" s="190">
        <f>ROUND(E125*J125,2)</f>
        <v>1058.5999999999999</v>
      </c>
      <c r="L125" s="190">
        <v>21</v>
      </c>
      <c r="M125" s="190">
        <f>G125*(1+L125/100)</f>
        <v>1280.9059999999999</v>
      </c>
      <c r="N125" s="190">
        <v>0</v>
      </c>
      <c r="O125" s="190">
        <f>ROUND(E125*N125,2)</f>
        <v>0</v>
      </c>
      <c r="P125" s="190">
        <v>0</v>
      </c>
      <c r="Q125" s="190">
        <f>ROUND(E125*P125,2)</f>
        <v>0</v>
      </c>
      <c r="R125" s="190"/>
      <c r="S125" s="190"/>
      <c r="T125" s="191">
        <v>0</v>
      </c>
      <c r="U125" s="190">
        <f>ROUND(E125*T125,2)</f>
        <v>0</v>
      </c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 t="s">
        <v>211</v>
      </c>
      <c r="AF125" s="166"/>
      <c r="AG125" s="166"/>
      <c r="AH125" s="166"/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167"/>
      <c r="B126" s="177"/>
      <c r="C126" s="201" t="s">
        <v>212</v>
      </c>
      <c r="D126" s="180"/>
      <c r="E126" s="185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P126" s="190"/>
      <c r="Q126" s="190"/>
      <c r="R126" s="190"/>
      <c r="S126" s="190"/>
      <c r="T126" s="191"/>
      <c r="U126" s="190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 t="s">
        <v>131</v>
      </c>
      <c r="AF126" s="166">
        <v>0</v>
      </c>
      <c r="AG126" s="166"/>
      <c r="AH126" s="166"/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167"/>
      <c r="B127" s="177"/>
      <c r="C127" s="201" t="s">
        <v>213</v>
      </c>
      <c r="D127" s="180"/>
      <c r="E127" s="185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P127" s="190"/>
      <c r="Q127" s="190"/>
      <c r="R127" s="190"/>
      <c r="S127" s="190"/>
      <c r="T127" s="191"/>
      <c r="U127" s="190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 t="s">
        <v>131</v>
      </c>
      <c r="AF127" s="166">
        <v>0</v>
      </c>
      <c r="AG127" s="166"/>
      <c r="AH127" s="166"/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167"/>
      <c r="B128" s="177"/>
      <c r="C128" s="201" t="s">
        <v>214</v>
      </c>
      <c r="D128" s="180"/>
      <c r="E128" s="185">
        <v>5.2996100000000004</v>
      </c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P128" s="190"/>
      <c r="Q128" s="190"/>
      <c r="R128" s="190"/>
      <c r="S128" s="190"/>
      <c r="T128" s="191"/>
      <c r="U128" s="190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 t="s">
        <v>131</v>
      </c>
      <c r="AF128" s="166">
        <v>0</v>
      </c>
      <c r="AG128" s="166"/>
      <c r="AH128" s="166"/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x14ac:dyDescent="0.2">
      <c r="A129" s="173" t="s">
        <v>124</v>
      </c>
      <c r="B129" s="178" t="s">
        <v>84</v>
      </c>
      <c r="C129" s="203" t="s">
        <v>85</v>
      </c>
      <c r="D129" s="182"/>
      <c r="E129" s="187"/>
      <c r="F129" s="192"/>
      <c r="G129" s="192">
        <f>SUMIF(AE130:AE176,"&lt;&gt;NOR",G130:G176)</f>
        <v>37894.18</v>
      </c>
      <c r="H129" s="192"/>
      <c r="I129" s="192">
        <f>SUM(I130:I176)</f>
        <v>24297.780000000002</v>
      </c>
      <c r="J129" s="192"/>
      <c r="K129" s="192">
        <f>SUM(K130:K176)</f>
        <v>13596.390000000001</v>
      </c>
      <c r="L129" s="192"/>
      <c r="M129" s="192">
        <f>SUM(M130:M176)</f>
        <v>45851.957799999996</v>
      </c>
      <c r="N129" s="192"/>
      <c r="O129" s="192">
        <f>SUM(O130:O176)</f>
        <v>0.6100000000000001</v>
      </c>
      <c r="P129" s="192"/>
      <c r="Q129" s="192">
        <f>SUM(Q130:Q176)</f>
        <v>0</v>
      </c>
      <c r="R129" s="192"/>
      <c r="S129" s="192"/>
      <c r="T129" s="193"/>
      <c r="U129" s="192">
        <f>SUM(U130:U176)</f>
        <v>90.97</v>
      </c>
      <c r="AE129" t="s">
        <v>125</v>
      </c>
    </row>
    <row r="130" spans="1:60" ht="22.5" outlineLevel="1" x14ac:dyDescent="0.2">
      <c r="A130" s="167">
        <v>17</v>
      </c>
      <c r="B130" s="177" t="s">
        <v>215</v>
      </c>
      <c r="C130" s="200" t="s">
        <v>216</v>
      </c>
      <c r="D130" s="179" t="s">
        <v>128</v>
      </c>
      <c r="E130" s="184">
        <v>148.79859999999999</v>
      </c>
      <c r="F130" s="190">
        <v>30.2</v>
      </c>
      <c r="G130" s="190">
        <v>4493.72</v>
      </c>
      <c r="H130" s="190">
        <v>10.8</v>
      </c>
      <c r="I130" s="190">
        <f>ROUND(E130*H130,2)</f>
        <v>1607.02</v>
      </c>
      <c r="J130" s="190">
        <v>19.399999999999999</v>
      </c>
      <c r="K130" s="190">
        <f>ROUND(E130*J130,2)</f>
        <v>2886.69</v>
      </c>
      <c r="L130" s="190">
        <v>21</v>
      </c>
      <c r="M130" s="190">
        <f>G130*(1+L130/100)</f>
        <v>5437.4012000000002</v>
      </c>
      <c r="N130" s="190">
        <v>2.1000000000000001E-4</v>
      </c>
      <c r="O130" s="190">
        <f>ROUND(E130*N130,2)</f>
        <v>0.03</v>
      </c>
      <c r="P130" s="190">
        <v>0</v>
      </c>
      <c r="Q130" s="190">
        <f>ROUND(E130*P130,2)</f>
        <v>0</v>
      </c>
      <c r="R130" s="190"/>
      <c r="S130" s="190"/>
      <c r="T130" s="191">
        <v>9.5000000000000001E-2</v>
      </c>
      <c r="U130" s="190">
        <f>ROUND(E130*T130,2)</f>
        <v>14.14</v>
      </c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 t="s">
        <v>145</v>
      </c>
      <c r="AF130" s="166"/>
      <c r="AG130" s="166"/>
      <c r="AH130" s="166"/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ht="22.5" outlineLevel="1" x14ac:dyDescent="0.2">
      <c r="A131" s="167"/>
      <c r="B131" s="177"/>
      <c r="C131" s="201" t="s">
        <v>217</v>
      </c>
      <c r="D131" s="180"/>
      <c r="E131" s="185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P131" s="190"/>
      <c r="Q131" s="190"/>
      <c r="R131" s="190"/>
      <c r="S131" s="190"/>
      <c r="T131" s="191"/>
      <c r="U131" s="190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 t="s">
        <v>131</v>
      </c>
      <c r="AF131" s="166">
        <v>0</v>
      </c>
      <c r="AG131" s="166"/>
      <c r="AH131" s="166"/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ht="22.5" outlineLevel="1" x14ac:dyDescent="0.2">
      <c r="A132" s="167"/>
      <c r="B132" s="177"/>
      <c r="C132" s="201" t="s">
        <v>218</v>
      </c>
      <c r="D132" s="180"/>
      <c r="E132" s="185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1"/>
      <c r="U132" s="190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 t="s">
        <v>131</v>
      </c>
      <c r="AF132" s="166">
        <v>0</v>
      </c>
      <c r="AG132" s="166"/>
      <c r="AH132" s="166"/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167"/>
      <c r="B133" s="177"/>
      <c r="C133" s="201" t="s">
        <v>155</v>
      </c>
      <c r="D133" s="180"/>
      <c r="E133" s="185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1"/>
      <c r="U133" s="190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 t="s">
        <v>131</v>
      </c>
      <c r="AF133" s="166">
        <v>0</v>
      </c>
      <c r="AG133" s="166"/>
      <c r="AH133" s="166"/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167"/>
      <c r="B134" s="177"/>
      <c r="C134" s="201" t="s">
        <v>219</v>
      </c>
      <c r="D134" s="180"/>
      <c r="E134" s="185">
        <v>5.4236000000000004</v>
      </c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P134" s="190"/>
      <c r="Q134" s="190"/>
      <c r="R134" s="190"/>
      <c r="S134" s="190"/>
      <c r="T134" s="191"/>
      <c r="U134" s="190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 t="s">
        <v>131</v>
      </c>
      <c r="AF134" s="166">
        <v>0</v>
      </c>
      <c r="AG134" s="166"/>
      <c r="AH134" s="166"/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ht="33.75" outlineLevel="1" x14ac:dyDescent="0.2">
      <c r="A135" s="167"/>
      <c r="B135" s="177"/>
      <c r="C135" s="201" t="s">
        <v>220</v>
      </c>
      <c r="D135" s="180"/>
      <c r="E135" s="185">
        <v>8.6904000000000003</v>
      </c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P135" s="190"/>
      <c r="Q135" s="190"/>
      <c r="R135" s="190"/>
      <c r="S135" s="190"/>
      <c r="T135" s="191"/>
      <c r="U135" s="190"/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 t="s">
        <v>131</v>
      </c>
      <c r="AF135" s="166">
        <v>0</v>
      </c>
      <c r="AG135" s="166"/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ht="33.75" outlineLevel="1" x14ac:dyDescent="0.2">
      <c r="A136" s="167"/>
      <c r="B136" s="177"/>
      <c r="C136" s="201" t="s">
        <v>221</v>
      </c>
      <c r="D136" s="180"/>
      <c r="E136" s="185">
        <v>6.7344999999999997</v>
      </c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P136" s="190"/>
      <c r="Q136" s="190"/>
      <c r="R136" s="190"/>
      <c r="S136" s="190"/>
      <c r="T136" s="191"/>
      <c r="U136" s="190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 t="s">
        <v>131</v>
      </c>
      <c r="AF136" s="166">
        <v>0</v>
      </c>
      <c r="AG136" s="166"/>
      <c r="AH136" s="166"/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167"/>
      <c r="B137" s="177"/>
      <c r="C137" s="201" t="s">
        <v>222</v>
      </c>
      <c r="D137" s="180"/>
      <c r="E137" s="185">
        <v>6.4949000000000003</v>
      </c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P137" s="190"/>
      <c r="Q137" s="190"/>
      <c r="R137" s="190"/>
      <c r="S137" s="190"/>
      <c r="T137" s="191"/>
      <c r="U137" s="190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 t="s">
        <v>131</v>
      </c>
      <c r="AF137" s="166">
        <v>0</v>
      </c>
      <c r="AG137" s="166"/>
      <c r="AH137" s="166"/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167"/>
      <c r="B138" s="177"/>
      <c r="C138" s="202" t="s">
        <v>137</v>
      </c>
      <c r="D138" s="181"/>
      <c r="E138" s="186">
        <v>27.343399999999999</v>
      </c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P138" s="190"/>
      <c r="Q138" s="190"/>
      <c r="R138" s="190"/>
      <c r="S138" s="190"/>
      <c r="T138" s="191"/>
      <c r="U138" s="190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 t="s">
        <v>131</v>
      </c>
      <c r="AF138" s="166">
        <v>1</v>
      </c>
      <c r="AG138" s="166"/>
      <c r="AH138" s="166"/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167"/>
      <c r="B139" s="177"/>
      <c r="C139" s="201" t="s">
        <v>223</v>
      </c>
      <c r="D139" s="180"/>
      <c r="E139" s="185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P139" s="190"/>
      <c r="Q139" s="190"/>
      <c r="R139" s="190"/>
      <c r="S139" s="190"/>
      <c r="T139" s="191"/>
      <c r="U139" s="190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 t="s">
        <v>131</v>
      </c>
      <c r="AF139" s="166">
        <v>0</v>
      </c>
      <c r="AG139" s="166"/>
      <c r="AH139" s="166"/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167"/>
      <c r="B140" s="177"/>
      <c r="C140" s="201" t="s">
        <v>224</v>
      </c>
      <c r="D140" s="180"/>
      <c r="E140" s="185">
        <v>29.145</v>
      </c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P140" s="190"/>
      <c r="Q140" s="190"/>
      <c r="R140" s="190"/>
      <c r="S140" s="190"/>
      <c r="T140" s="191"/>
      <c r="U140" s="190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 t="s">
        <v>131</v>
      </c>
      <c r="AF140" s="166">
        <v>0</v>
      </c>
      <c r="AG140" s="166"/>
      <c r="AH140" s="166"/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ht="22.5" outlineLevel="1" x14ac:dyDescent="0.2">
      <c r="A141" s="167"/>
      <c r="B141" s="177"/>
      <c r="C141" s="201" t="s">
        <v>225</v>
      </c>
      <c r="D141" s="180"/>
      <c r="E141" s="185">
        <v>29.435400000000001</v>
      </c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P141" s="190"/>
      <c r="Q141" s="190"/>
      <c r="R141" s="190"/>
      <c r="S141" s="190"/>
      <c r="T141" s="191"/>
      <c r="U141" s="190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 t="s">
        <v>131</v>
      </c>
      <c r="AF141" s="166">
        <v>0</v>
      </c>
      <c r="AG141" s="166"/>
      <c r="AH141" s="166"/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ht="22.5" outlineLevel="1" x14ac:dyDescent="0.2">
      <c r="A142" s="167"/>
      <c r="B142" s="177"/>
      <c r="C142" s="201" t="s">
        <v>226</v>
      </c>
      <c r="D142" s="180"/>
      <c r="E142" s="185">
        <v>28.581800000000001</v>
      </c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P142" s="190"/>
      <c r="Q142" s="190"/>
      <c r="R142" s="190"/>
      <c r="S142" s="190"/>
      <c r="T142" s="191"/>
      <c r="U142" s="190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 t="s">
        <v>131</v>
      </c>
      <c r="AF142" s="166">
        <v>0</v>
      </c>
      <c r="AG142" s="166"/>
      <c r="AH142" s="166"/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ht="22.5" outlineLevel="1" x14ac:dyDescent="0.2">
      <c r="A143" s="167"/>
      <c r="B143" s="177"/>
      <c r="C143" s="201" t="s">
        <v>227</v>
      </c>
      <c r="D143" s="180"/>
      <c r="E143" s="185">
        <v>34.292999999999999</v>
      </c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P143" s="190"/>
      <c r="Q143" s="190"/>
      <c r="R143" s="190"/>
      <c r="S143" s="190"/>
      <c r="T143" s="191"/>
      <c r="U143" s="190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 t="s">
        <v>131</v>
      </c>
      <c r="AF143" s="166">
        <v>0</v>
      </c>
      <c r="AG143" s="166"/>
      <c r="AH143" s="166"/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167"/>
      <c r="B144" s="177"/>
      <c r="C144" s="202" t="s">
        <v>137</v>
      </c>
      <c r="D144" s="181"/>
      <c r="E144" s="186">
        <v>121.4552</v>
      </c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P144" s="190"/>
      <c r="Q144" s="190"/>
      <c r="R144" s="190"/>
      <c r="S144" s="190"/>
      <c r="T144" s="191"/>
      <c r="U144" s="190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 t="s">
        <v>131</v>
      </c>
      <c r="AF144" s="166">
        <v>1</v>
      </c>
      <c r="AG144" s="166"/>
      <c r="AH144" s="166"/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ht="22.5" outlineLevel="1" x14ac:dyDescent="0.2">
      <c r="A145" s="167">
        <v>18</v>
      </c>
      <c r="B145" s="177" t="s">
        <v>228</v>
      </c>
      <c r="C145" s="200" t="s">
        <v>229</v>
      </c>
      <c r="D145" s="179" t="s">
        <v>128</v>
      </c>
      <c r="E145" s="184">
        <v>148.79859999999999</v>
      </c>
      <c r="F145" s="190">
        <v>168.5</v>
      </c>
      <c r="G145" s="190">
        <v>25072.560000000001</v>
      </c>
      <c r="H145" s="190">
        <v>110.8</v>
      </c>
      <c r="I145" s="190">
        <f>ROUND(E145*H145,2)</f>
        <v>16486.88</v>
      </c>
      <c r="J145" s="190">
        <v>57.7</v>
      </c>
      <c r="K145" s="190">
        <f>ROUND(E145*J145,2)</f>
        <v>8585.68</v>
      </c>
      <c r="L145" s="190">
        <v>21</v>
      </c>
      <c r="M145" s="190">
        <f>G145*(1+L145/100)</f>
        <v>30337.797600000002</v>
      </c>
      <c r="N145" s="190">
        <v>3.6800000000000001E-3</v>
      </c>
      <c r="O145" s="190">
        <f>ROUND(E145*N145,2)</f>
        <v>0.55000000000000004</v>
      </c>
      <c r="P145" s="190">
        <v>0</v>
      </c>
      <c r="Q145" s="190">
        <f>ROUND(E145*P145,2)</f>
        <v>0</v>
      </c>
      <c r="R145" s="190"/>
      <c r="S145" s="190"/>
      <c r="T145" s="191">
        <v>0.46100000000000002</v>
      </c>
      <c r="U145" s="190">
        <f>ROUND(E145*T145,2)</f>
        <v>68.599999999999994</v>
      </c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 t="s">
        <v>145</v>
      </c>
      <c r="AF145" s="166"/>
      <c r="AG145" s="166"/>
      <c r="AH145" s="166"/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ht="22.5" outlineLevel="1" x14ac:dyDescent="0.2">
      <c r="A146" s="167"/>
      <c r="B146" s="177"/>
      <c r="C146" s="201" t="s">
        <v>230</v>
      </c>
      <c r="D146" s="180"/>
      <c r="E146" s="185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90"/>
      <c r="S146" s="190"/>
      <c r="T146" s="191"/>
      <c r="U146" s="190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 t="s">
        <v>131</v>
      </c>
      <c r="AF146" s="166">
        <v>0</v>
      </c>
      <c r="AG146" s="166"/>
      <c r="AH146" s="166"/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167"/>
      <c r="B147" s="177"/>
      <c r="C147" s="201" t="s">
        <v>155</v>
      </c>
      <c r="D147" s="180"/>
      <c r="E147" s="185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P147" s="190"/>
      <c r="Q147" s="190"/>
      <c r="R147" s="190"/>
      <c r="S147" s="190"/>
      <c r="T147" s="191"/>
      <c r="U147" s="190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 t="s">
        <v>131</v>
      </c>
      <c r="AF147" s="166">
        <v>0</v>
      </c>
      <c r="AG147" s="166"/>
      <c r="AH147" s="166"/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outlineLevel="1" x14ac:dyDescent="0.2">
      <c r="A148" s="167"/>
      <c r="B148" s="177"/>
      <c r="C148" s="201" t="s">
        <v>219</v>
      </c>
      <c r="D148" s="180"/>
      <c r="E148" s="185">
        <v>5.4236000000000004</v>
      </c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1"/>
      <c r="U148" s="190"/>
      <c r="V148" s="166"/>
      <c r="W148" s="166"/>
      <c r="X148" s="166"/>
      <c r="Y148" s="166"/>
      <c r="Z148" s="166"/>
      <c r="AA148" s="166"/>
      <c r="AB148" s="166"/>
      <c r="AC148" s="166"/>
      <c r="AD148" s="166"/>
      <c r="AE148" s="166" t="s">
        <v>131</v>
      </c>
      <c r="AF148" s="166">
        <v>0</v>
      </c>
      <c r="AG148" s="166"/>
      <c r="AH148" s="166"/>
      <c r="AI148" s="166"/>
      <c r="AJ148" s="166"/>
      <c r="AK148" s="166"/>
      <c r="AL148" s="166"/>
      <c r="AM148" s="166"/>
      <c r="AN148" s="166"/>
      <c r="AO148" s="166"/>
      <c r="AP148" s="166"/>
      <c r="AQ148" s="166"/>
      <c r="AR148" s="166"/>
      <c r="AS148" s="166"/>
      <c r="AT148" s="166"/>
      <c r="AU148" s="166"/>
      <c r="AV148" s="166"/>
      <c r="AW148" s="166"/>
      <c r="AX148" s="166"/>
      <c r="AY148" s="166"/>
      <c r="AZ148" s="166"/>
      <c r="BA148" s="166"/>
      <c r="BB148" s="166"/>
      <c r="BC148" s="166"/>
      <c r="BD148" s="166"/>
      <c r="BE148" s="166"/>
      <c r="BF148" s="166"/>
      <c r="BG148" s="166"/>
      <c r="BH148" s="166"/>
    </row>
    <row r="149" spans="1:60" ht="33.75" outlineLevel="1" x14ac:dyDescent="0.2">
      <c r="A149" s="167"/>
      <c r="B149" s="177"/>
      <c r="C149" s="201" t="s">
        <v>220</v>
      </c>
      <c r="D149" s="180"/>
      <c r="E149" s="185">
        <v>8.6904000000000003</v>
      </c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P149" s="190"/>
      <c r="Q149" s="190"/>
      <c r="R149" s="190"/>
      <c r="S149" s="190"/>
      <c r="T149" s="191"/>
      <c r="U149" s="190"/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 t="s">
        <v>131</v>
      </c>
      <c r="AF149" s="166">
        <v>0</v>
      </c>
      <c r="AG149" s="166"/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ht="33.75" outlineLevel="1" x14ac:dyDescent="0.2">
      <c r="A150" s="167"/>
      <c r="B150" s="177"/>
      <c r="C150" s="201" t="s">
        <v>221</v>
      </c>
      <c r="D150" s="180"/>
      <c r="E150" s="185">
        <v>6.7344999999999997</v>
      </c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P150" s="190"/>
      <c r="Q150" s="190"/>
      <c r="R150" s="190"/>
      <c r="S150" s="190"/>
      <c r="T150" s="191"/>
      <c r="U150" s="190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 t="s">
        <v>131</v>
      </c>
      <c r="AF150" s="166">
        <v>0</v>
      </c>
      <c r="AG150" s="166"/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66"/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7"/>
      <c r="C151" s="201" t="s">
        <v>222</v>
      </c>
      <c r="D151" s="180"/>
      <c r="E151" s="185">
        <v>6.4949000000000003</v>
      </c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P151" s="190"/>
      <c r="Q151" s="190"/>
      <c r="R151" s="190"/>
      <c r="S151" s="190"/>
      <c r="T151" s="191"/>
      <c r="U151" s="190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 t="s">
        <v>131</v>
      </c>
      <c r="AF151" s="166">
        <v>0</v>
      </c>
      <c r="AG151" s="166"/>
      <c r="AH151" s="166"/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7"/>
      <c r="C152" s="202" t="s">
        <v>137</v>
      </c>
      <c r="D152" s="181"/>
      <c r="E152" s="186">
        <v>27.343399999999999</v>
      </c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190"/>
      <c r="T152" s="191"/>
      <c r="U152" s="190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 t="s">
        <v>131</v>
      </c>
      <c r="AF152" s="166">
        <v>1</v>
      </c>
      <c r="AG152" s="166"/>
      <c r="AH152" s="166"/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7"/>
      <c r="C153" s="201" t="s">
        <v>223</v>
      </c>
      <c r="D153" s="180"/>
      <c r="E153" s="185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P153" s="190"/>
      <c r="Q153" s="190"/>
      <c r="R153" s="190"/>
      <c r="S153" s="190"/>
      <c r="T153" s="191"/>
      <c r="U153" s="190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 t="s">
        <v>131</v>
      </c>
      <c r="AF153" s="166">
        <v>0</v>
      </c>
      <c r="AG153" s="166"/>
      <c r="AH153" s="166"/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7"/>
      <c r="C154" s="201" t="s">
        <v>224</v>
      </c>
      <c r="D154" s="180"/>
      <c r="E154" s="185">
        <v>29.145</v>
      </c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P154" s="190"/>
      <c r="Q154" s="190"/>
      <c r="R154" s="190"/>
      <c r="S154" s="190"/>
      <c r="T154" s="191"/>
      <c r="U154" s="190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 t="s">
        <v>131</v>
      </c>
      <c r="AF154" s="166">
        <v>0</v>
      </c>
      <c r="AG154" s="166"/>
      <c r="AH154" s="166"/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ht="22.5" outlineLevel="1" x14ac:dyDescent="0.2">
      <c r="A155" s="167"/>
      <c r="B155" s="177"/>
      <c r="C155" s="201" t="s">
        <v>225</v>
      </c>
      <c r="D155" s="180"/>
      <c r="E155" s="185">
        <v>29.435400000000001</v>
      </c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P155" s="190"/>
      <c r="Q155" s="190"/>
      <c r="R155" s="190"/>
      <c r="S155" s="190"/>
      <c r="T155" s="191"/>
      <c r="U155" s="190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 t="s">
        <v>131</v>
      </c>
      <c r="AF155" s="166">
        <v>0</v>
      </c>
      <c r="AG155" s="166"/>
      <c r="AH155" s="166"/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ht="22.5" outlineLevel="1" x14ac:dyDescent="0.2">
      <c r="A156" s="167"/>
      <c r="B156" s="177"/>
      <c r="C156" s="201" t="s">
        <v>226</v>
      </c>
      <c r="D156" s="180"/>
      <c r="E156" s="185">
        <v>28.581800000000001</v>
      </c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P156" s="190"/>
      <c r="Q156" s="190"/>
      <c r="R156" s="190"/>
      <c r="S156" s="190"/>
      <c r="T156" s="191"/>
      <c r="U156" s="190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 t="s">
        <v>131</v>
      </c>
      <c r="AF156" s="166">
        <v>0</v>
      </c>
      <c r="AG156" s="166"/>
      <c r="AH156" s="166"/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ht="22.5" outlineLevel="1" x14ac:dyDescent="0.2">
      <c r="A157" s="167"/>
      <c r="B157" s="177"/>
      <c r="C157" s="201" t="s">
        <v>227</v>
      </c>
      <c r="D157" s="180"/>
      <c r="E157" s="185">
        <v>34.292999999999999</v>
      </c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1"/>
      <c r="U157" s="190"/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 t="s">
        <v>131</v>
      </c>
      <c r="AF157" s="166">
        <v>0</v>
      </c>
      <c r="AG157" s="166"/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167"/>
      <c r="B158" s="177"/>
      <c r="C158" s="202" t="s">
        <v>137</v>
      </c>
      <c r="D158" s="181"/>
      <c r="E158" s="186">
        <v>121.4552</v>
      </c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1"/>
      <c r="U158" s="190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 t="s">
        <v>131</v>
      </c>
      <c r="AF158" s="166">
        <v>1</v>
      </c>
      <c r="AG158" s="166"/>
      <c r="AH158" s="166"/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ht="22.5" outlineLevel="1" x14ac:dyDescent="0.2">
      <c r="A159" s="167">
        <v>19</v>
      </c>
      <c r="B159" s="177" t="s">
        <v>231</v>
      </c>
      <c r="C159" s="200" t="s">
        <v>232</v>
      </c>
      <c r="D159" s="179" t="s">
        <v>233</v>
      </c>
      <c r="E159" s="184">
        <v>29.908000000000001</v>
      </c>
      <c r="F159" s="190">
        <v>117.6</v>
      </c>
      <c r="G159" s="190">
        <v>3517.18</v>
      </c>
      <c r="H159" s="190">
        <v>92.04</v>
      </c>
      <c r="I159" s="190">
        <f>ROUND(E159*H159,2)</f>
        <v>2752.73</v>
      </c>
      <c r="J159" s="190">
        <v>25.56</v>
      </c>
      <c r="K159" s="190">
        <f>ROUND(E159*J159,2)</f>
        <v>764.45</v>
      </c>
      <c r="L159" s="190">
        <v>21</v>
      </c>
      <c r="M159" s="190">
        <f>G159*(1+L159/100)</f>
        <v>4255.7878000000001</v>
      </c>
      <c r="N159" s="190">
        <v>3.2000000000000003E-4</v>
      </c>
      <c r="O159" s="190">
        <f>ROUND(E159*N159,2)</f>
        <v>0.01</v>
      </c>
      <c r="P159" s="190">
        <v>0</v>
      </c>
      <c r="Q159" s="190">
        <f>ROUND(E159*P159,2)</f>
        <v>0</v>
      </c>
      <c r="R159" s="190"/>
      <c r="S159" s="190"/>
      <c r="T159" s="191">
        <v>0.11</v>
      </c>
      <c r="U159" s="190">
        <f>ROUND(E159*T159,2)</f>
        <v>3.29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 t="s">
        <v>145</v>
      </c>
      <c r="AF159" s="166"/>
      <c r="AG159" s="166"/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ht="22.5" outlineLevel="1" x14ac:dyDescent="0.2">
      <c r="A160" s="167"/>
      <c r="B160" s="177"/>
      <c r="C160" s="201" t="s">
        <v>234</v>
      </c>
      <c r="D160" s="180"/>
      <c r="E160" s="185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1"/>
      <c r="U160" s="190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 t="s">
        <v>131</v>
      </c>
      <c r="AF160" s="166">
        <v>0</v>
      </c>
      <c r="AG160" s="166"/>
      <c r="AH160" s="166"/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outlineLevel="1" x14ac:dyDescent="0.2">
      <c r="A161" s="167"/>
      <c r="B161" s="177"/>
      <c r="C161" s="201" t="s">
        <v>235</v>
      </c>
      <c r="D161" s="180"/>
      <c r="E161" s="185">
        <v>7.2</v>
      </c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1"/>
      <c r="U161" s="190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 t="s">
        <v>131</v>
      </c>
      <c r="AF161" s="166">
        <v>0</v>
      </c>
      <c r="AG161" s="166"/>
      <c r="AH161" s="166"/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outlineLevel="1" x14ac:dyDescent="0.2">
      <c r="A162" s="167"/>
      <c r="B162" s="177"/>
      <c r="C162" s="201" t="s">
        <v>236</v>
      </c>
      <c r="D162" s="180"/>
      <c r="E162" s="185">
        <v>7.266</v>
      </c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1"/>
      <c r="U162" s="190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 t="s">
        <v>131</v>
      </c>
      <c r="AF162" s="166">
        <v>0</v>
      </c>
      <c r="AG162" s="166"/>
      <c r="AH162" s="166"/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167"/>
      <c r="B163" s="177"/>
      <c r="C163" s="201" t="s">
        <v>237</v>
      </c>
      <c r="D163" s="180"/>
      <c r="E163" s="185">
        <v>7.0720000000000001</v>
      </c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1"/>
      <c r="U163" s="190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 t="s">
        <v>131</v>
      </c>
      <c r="AF163" s="166">
        <v>0</v>
      </c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7"/>
      <c r="C164" s="201" t="s">
        <v>238</v>
      </c>
      <c r="D164" s="180"/>
      <c r="E164" s="185">
        <v>8.3699999999999992</v>
      </c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1"/>
      <c r="U164" s="190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 t="s">
        <v>131</v>
      </c>
      <c r="AF164" s="166">
        <v>0</v>
      </c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</row>
    <row r="165" spans="1:60" ht="22.5" outlineLevel="1" x14ac:dyDescent="0.2">
      <c r="A165" s="167">
        <v>20</v>
      </c>
      <c r="B165" s="177" t="s">
        <v>239</v>
      </c>
      <c r="C165" s="200" t="s">
        <v>240</v>
      </c>
      <c r="D165" s="179" t="s">
        <v>128</v>
      </c>
      <c r="E165" s="184">
        <v>13.6717</v>
      </c>
      <c r="F165" s="190">
        <v>322.39999999999998</v>
      </c>
      <c r="G165" s="190">
        <v>4407.76</v>
      </c>
      <c r="H165" s="190">
        <v>252.43</v>
      </c>
      <c r="I165" s="190">
        <f>ROUND(E165*H165,2)</f>
        <v>3451.15</v>
      </c>
      <c r="J165" s="190">
        <v>69.97</v>
      </c>
      <c r="K165" s="190">
        <f>ROUND(E165*J165,2)</f>
        <v>956.61</v>
      </c>
      <c r="L165" s="190">
        <v>21</v>
      </c>
      <c r="M165" s="190">
        <f>G165*(1+L165/100)</f>
        <v>5333.3896000000004</v>
      </c>
      <c r="N165" s="190">
        <v>1.82E-3</v>
      </c>
      <c r="O165" s="190">
        <f>ROUND(E165*N165,2)</f>
        <v>0.02</v>
      </c>
      <c r="P165" s="190">
        <v>0</v>
      </c>
      <c r="Q165" s="190">
        <f>ROUND(E165*P165,2)</f>
        <v>0</v>
      </c>
      <c r="R165" s="190"/>
      <c r="S165" s="190"/>
      <c r="T165" s="191">
        <v>0.28999999999999998</v>
      </c>
      <c r="U165" s="190">
        <f>ROUND(E165*T165,2)</f>
        <v>3.96</v>
      </c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 t="s">
        <v>129</v>
      </c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ht="22.5" outlineLevel="1" x14ac:dyDescent="0.2">
      <c r="A166" s="167"/>
      <c r="B166" s="177"/>
      <c r="C166" s="201" t="s">
        <v>241</v>
      </c>
      <c r="D166" s="180"/>
      <c r="E166" s="185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1"/>
      <c r="U166" s="190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 t="s">
        <v>131</v>
      </c>
      <c r="AF166" s="166">
        <v>0</v>
      </c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167"/>
      <c r="B167" s="177"/>
      <c r="C167" s="201" t="s">
        <v>155</v>
      </c>
      <c r="D167" s="180"/>
      <c r="E167" s="185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1"/>
      <c r="U167" s="190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 t="s">
        <v>131</v>
      </c>
      <c r="AF167" s="166">
        <v>0</v>
      </c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167"/>
      <c r="B168" s="177"/>
      <c r="C168" s="201" t="s">
        <v>133</v>
      </c>
      <c r="D168" s="180"/>
      <c r="E168" s="185">
        <v>2.7118000000000002</v>
      </c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0"/>
      <c r="R168" s="190"/>
      <c r="S168" s="190"/>
      <c r="T168" s="191"/>
      <c r="U168" s="190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 t="s">
        <v>131</v>
      </c>
      <c r="AF168" s="166">
        <v>0</v>
      </c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ht="33.75" outlineLevel="1" x14ac:dyDescent="0.2">
      <c r="A169" s="167"/>
      <c r="B169" s="177"/>
      <c r="C169" s="201" t="s">
        <v>134</v>
      </c>
      <c r="D169" s="180"/>
      <c r="E169" s="185">
        <v>4.3452000000000002</v>
      </c>
      <c r="F169" s="190"/>
      <c r="G169" s="190"/>
      <c r="H169" s="190"/>
      <c r="I169" s="190"/>
      <c r="J169" s="190"/>
      <c r="K169" s="190"/>
      <c r="L169" s="190"/>
      <c r="M169" s="190"/>
      <c r="N169" s="190"/>
      <c r="O169" s="190"/>
      <c r="P169" s="190"/>
      <c r="Q169" s="190"/>
      <c r="R169" s="190"/>
      <c r="S169" s="190"/>
      <c r="T169" s="191"/>
      <c r="U169" s="190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 t="s">
        <v>131</v>
      </c>
      <c r="AF169" s="166">
        <v>0</v>
      </c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ht="33.75" outlineLevel="1" x14ac:dyDescent="0.2">
      <c r="A170" s="167"/>
      <c r="B170" s="177"/>
      <c r="C170" s="201" t="s">
        <v>135</v>
      </c>
      <c r="D170" s="180"/>
      <c r="E170" s="185">
        <v>3.3672499999999999</v>
      </c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1"/>
      <c r="U170" s="190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 t="s">
        <v>131</v>
      </c>
      <c r="AF170" s="166">
        <v>0</v>
      </c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167"/>
      <c r="B171" s="177"/>
      <c r="C171" s="201" t="s">
        <v>136</v>
      </c>
      <c r="D171" s="180"/>
      <c r="E171" s="185">
        <v>3.2474500000000002</v>
      </c>
      <c r="F171" s="190"/>
      <c r="G171" s="190"/>
      <c r="H171" s="190"/>
      <c r="I171" s="190"/>
      <c r="J171" s="190"/>
      <c r="K171" s="190"/>
      <c r="L171" s="190"/>
      <c r="M171" s="190"/>
      <c r="N171" s="190"/>
      <c r="O171" s="190"/>
      <c r="P171" s="190"/>
      <c r="Q171" s="190"/>
      <c r="R171" s="190"/>
      <c r="S171" s="190"/>
      <c r="T171" s="191"/>
      <c r="U171" s="190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 t="s">
        <v>131</v>
      </c>
      <c r="AF171" s="166">
        <v>0</v>
      </c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outlineLevel="1" x14ac:dyDescent="0.2">
      <c r="A172" s="167"/>
      <c r="B172" s="177"/>
      <c r="C172" s="202" t="s">
        <v>137</v>
      </c>
      <c r="D172" s="181"/>
      <c r="E172" s="186">
        <v>13.6717</v>
      </c>
      <c r="F172" s="190"/>
      <c r="G172" s="190"/>
      <c r="H172" s="190"/>
      <c r="I172" s="190"/>
      <c r="J172" s="190"/>
      <c r="K172" s="190"/>
      <c r="L172" s="190"/>
      <c r="M172" s="190"/>
      <c r="N172" s="190"/>
      <c r="O172" s="190"/>
      <c r="P172" s="190"/>
      <c r="Q172" s="190"/>
      <c r="R172" s="190"/>
      <c r="S172" s="190"/>
      <c r="T172" s="191"/>
      <c r="U172" s="190"/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 t="s">
        <v>131</v>
      </c>
      <c r="AF172" s="166">
        <v>1</v>
      </c>
      <c r="AG172" s="166"/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167">
        <v>21</v>
      </c>
      <c r="B173" s="177" t="s">
        <v>242</v>
      </c>
      <c r="C173" s="200" t="s">
        <v>243</v>
      </c>
      <c r="D173" s="179" t="s">
        <v>166</v>
      </c>
      <c r="E173" s="184">
        <v>0.61328000000000005</v>
      </c>
      <c r="F173" s="190">
        <v>657.05</v>
      </c>
      <c r="G173" s="190">
        <v>402.96</v>
      </c>
      <c r="H173" s="190">
        <v>0</v>
      </c>
      <c r="I173" s="190">
        <f>ROUND(E173*H173,2)</f>
        <v>0</v>
      </c>
      <c r="J173" s="190">
        <v>657.05</v>
      </c>
      <c r="K173" s="190">
        <f>ROUND(E173*J173,2)</f>
        <v>402.96</v>
      </c>
      <c r="L173" s="190">
        <v>21</v>
      </c>
      <c r="M173" s="190">
        <f>G173*(1+L173/100)</f>
        <v>487.58159999999998</v>
      </c>
      <c r="N173" s="190">
        <v>0</v>
      </c>
      <c r="O173" s="190">
        <f>ROUND(E173*N173,2)</f>
        <v>0</v>
      </c>
      <c r="P173" s="190">
        <v>0</v>
      </c>
      <c r="Q173" s="190">
        <f>ROUND(E173*P173,2)</f>
        <v>0</v>
      </c>
      <c r="R173" s="190"/>
      <c r="S173" s="190"/>
      <c r="T173" s="191">
        <v>1.5980000000000001</v>
      </c>
      <c r="U173" s="190">
        <f>ROUND(E173*T173,2)</f>
        <v>0.98</v>
      </c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 t="s">
        <v>211</v>
      </c>
      <c r="AF173" s="166"/>
      <c r="AG173" s="166"/>
      <c r="AH173" s="166"/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167"/>
      <c r="B174" s="177"/>
      <c r="C174" s="201" t="s">
        <v>212</v>
      </c>
      <c r="D174" s="180"/>
      <c r="E174" s="185"/>
      <c r="F174" s="190"/>
      <c r="G174" s="190"/>
      <c r="H174" s="190"/>
      <c r="I174" s="190"/>
      <c r="J174" s="190"/>
      <c r="K174" s="190"/>
      <c r="L174" s="190"/>
      <c r="M174" s="190"/>
      <c r="N174" s="190"/>
      <c r="O174" s="190"/>
      <c r="P174" s="190"/>
      <c r="Q174" s="190"/>
      <c r="R174" s="190"/>
      <c r="S174" s="190"/>
      <c r="T174" s="191"/>
      <c r="U174" s="190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 t="s">
        <v>131</v>
      </c>
      <c r="AF174" s="166">
        <v>0</v>
      </c>
      <c r="AG174" s="166"/>
      <c r="AH174" s="166"/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167"/>
      <c r="B175" s="177"/>
      <c r="C175" s="201" t="s">
        <v>244</v>
      </c>
      <c r="D175" s="180"/>
      <c r="E175" s="185"/>
      <c r="F175" s="190"/>
      <c r="G175" s="190"/>
      <c r="H175" s="190"/>
      <c r="I175" s="190"/>
      <c r="J175" s="190"/>
      <c r="K175" s="190"/>
      <c r="L175" s="190"/>
      <c r="M175" s="190"/>
      <c r="N175" s="190"/>
      <c r="O175" s="190"/>
      <c r="P175" s="190"/>
      <c r="Q175" s="190"/>
      <c r="R175" s="190"/>
      <c r="S175" s="190"/>
      <c r="T175" s="191"/>
      <c r="U175" s="190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 t="s">
        <v>131</v>
      </c>
      <c r="AF175" s="166">
        <v>0</v>
      </c>
      <c r="AG175" s="166"/>
      <c r="AH175" s="166"/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167"/>
      <c r="B176" s="177"/>
      <c r="C176" s="201" t="s">
        <v>245</v>
      </c>
      <c r="D176" s="180"/>
      <c r="E176" s="185">
        <v>0.61328000000000005</v>
      </c>
      <c r="F176" s="190"/>
      <c r="G176" s="190"/>
      <c r="H176" s="190"/>
      <c r="I176" s="190"/>
      <c r="J176" s="190"/>
      <c r="K176" s="190"/>
      <c r="L176" s="190"/>
      <c r="M176" s="190"/>
      <c r="N176" s="190"/>
      <c r="O176" s="190"/>
      <c r="P176" s="190"/>
      <c r="Q176" s="190"/>
      <c r="R176" s="190"/>
      <c r="S176" s="190"/>
      <c r="T176" s="191"/>
      <c r="U176" s="190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 t="s">
        <v>131</v>
      </c>
      <c r="AF176" s="166">
        <v>0</v>
      </c>
      <c r="AG176" s="166"/>
      <c r="AH176" s="166"/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x14ac:dyDescent="0.2">
      <c r="A177" s="173" t="s">
        <v>124</v>
      </c>
      <c r="B177" s="178" t="s">
        <v>86</v>
      </c>
      <c r="C177" s="203" t="s">
        <v>87</v>
      </c>
      <c r="D177" s="182"/>
      <c r="E177" s="187"/>
      <c r="F177" s="192"/>
      <c r="G177" s="192">
        <f>SUMIF(AE178:AE226,"&lt;&gt;NOR",G178:G226)</f>
        <v>10270.830000000002</v>
      </c>
      <c r="H177" s="192"/>
      <c r="I177" s="192">
        <f>SUM(I178:I226)</f>
        <v>5103.49</v>
      </c>
      <c r="J177" s="192"/>
      <c r="K177" s="192">
        <f>SUM(K178:K226)</f>
        <v>5167.34</v>
      </c>
      <c r="L177" s="192"/>
      <c r="M177" s="192">
        <f>SUM(M178:M226)</f>
        <v>12427.704299999999</v>
      </c>
      <c r="N177" s="192"/>
      <c r="O177" s="192">
        <f>SUM(O178:O226)</f>
        <v>0.19</v>
      </c>
      <c r="P177" s="192"/>
      <c r="Q177" s="192">
        <f>SUM(Q178:Q226)</f>
        <v>0</v>
      </c>
      <c r="R177" s="192"/>
      <c r="S177" s="192"/>
      <c r="T177" s="193"/>
      <c r="U177" s="192">
        <f>SUM(U178:U226)</f>
        <v>8.5</v>
      </c>
      <c r="AE177" t="s">
        <v>125</v>
      </c>
    </row>
    <row r="178" spans="1:60" ht="22.5" outlineLevel="1" x14ac:dyDescent="0.2">
      <c r="A178" s="167">
        <v>22</v>
      </c>
      <c r="B178" s="177" t="s">
        <v>246</v>
      </c>
      <c r="C178" s="200" t="s">
        <v>247</v>
      </c>
      <c r="D178" s="179" t="s">
        <v>128</v>
      </c>
      <c r="E178" s="184">
        <v>13.6717</v>
      </c>
      <c r="F178" s="190">
        <v>21.25</v>
      </c>
      <c r="G178" s="190">
        <v>290.52</v>
      </c>
      <c r="H178" s="190">
        <v>0</v>
      </c>
      <c r="I178" s="190">
        <f>ROUND(E178*H178,2)</f>
        <v>0</v>
      </c>
      <c r="J178" s="190">
        <v>21.25</v>
      </c>
      <c r="K178" s="190">
        <f>ROUND(E178*J178,2)</f>
        <v>290.52</v>
      </c>
      <c r="L178" s="190">
        <v>21</v>
      </c>
      <c r="M178" s="190">
        <f>G178*(1+L178/100)</f>
        <v>351.52919999999995</v>
      </c>
      <c r="N178" s="190">
        <v>2.3000000000000001E-4</v>
      </c>
      <c r="O178" s="190">
        <f>ROUND(E178*N178,2)</f>
        <v>0</v>
      </c>
      <c r="P178" s="190">
        <v>0</v>
      </c>
      <c r="Q178" s="190">
        <f>ROUND(E178*P178,2)</f>
        <v>0</v>
      </c>
      <c r="R178" s="190"/>
      <c r="S178" s="190"/>
      <c r="T178" s="191">
        <v>0</v>
      </c>
      <c r="U178" s="190">
        <f>ROUND(E178*T178,2)</f>
        <v>0</v>
      </c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 t="s">
        <v>248</v>
      </c>
      <c r="AF178" s="166"/>
      <c r="AG178" s="166"/>
      <c r="AH178" s="166"/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167"/>
      <c r="B179" s="177"/>
      <c r="C179" s="201" t="s">
        <v>249</v>
      </c>
      <c r="D179" s="180"/>
      <c r="E179" s="185"/>
      <c r="F179" s="190"/>
      <c r="G179" s="190"/>
      <c r="H179" s="190"/>
      <c r="I179" s="190"/>
      <c r="J179" s="190"/>
      <c r="K179" s="190"/>
      <c r="L179" s="190"/>
      <c r="M179" s="190"/>
      <c r="N179" s="190"/>
      <c r="O179" s="190"/>
      <c r="P179" s="190"/>
      <c r="Q179" s="190"/>
      <c r="R179" s="190"/>
      <c r="S179" s="190"/>
      <c r="T179" s="191"/>
      <c r="U179" s="190"/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 t="s">
        <v>131</v>
      </c>
      <c r="AF179" s="166">
        <v>0</v>
      </c>
      <c r="AG179" s="166"/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167"/>
      <c r="B180" s="177"/>
      <c r="C180" s="201" t="s">
        <v>133</v>
      </c>
      <c r="D180" s="180"/>
      <c r="E180" s="185">
        <v>2.7118000000000002</v>
      </c>
      <c r="F180" s="190"/>
      <c r="G180" s="190"/>
      <c r="H180" s="190"/>
      <c r="I180" s="190"/>
      <c r="J180" s="190"/>
      <c r="K180" s="190"/>
      <c r="L180" s="190"/>
      <c r="M180" s="190"/>
      <c r="N180" s="190"/>
      <c r="O180" s="190"/>
      <c r="P180" s="190"/>
      <c r="Q180" s="190"/>
      <c r="R180" s="190"/>
      <c r="S180" s="190"/>
      <c r="T180" s="191"/>
      <c r="U180" s="190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 t="s">
        <v>131</v>
      </c>
      <c r="AF180" s="166">
        <v>0</v>
      </c>
      <c r="AG180" s="166"/>
      <c r="AH180" s="166"/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ht="33.75" outlineLevel="1" x14ac:dyDescent="0.2">
      <c r="A181" s="167"/>
      <c r="B181" s="177"/>
      <c r="C181" s="201" t="s">
        <v>134</v>
      </c>
      <c r="D181" s="180"/>
      <c r="E181" s="185">
        <v>4.3452000000000002</v>
      </c>
      <c r="F181" s="190"/>
      <c r="G181" s="190"/>
      <c r="H181" s="190"/>
      <c r="I181" s="190"/>
      <c r="J181" s="190"/>
      <c r="K181" s="190"/>
      <c r="L181" s="190"/>
      <c r="M181" s="190"/>
      <c r="N181" s="190"/>
      <c r="O181" s="190"/>
      <c r="P181" s="190"/>
      <c r="Q181" s="190"/>
      <c r="R181" s="190"/>
      <c r="S181" s="190"/>
      <c r="T181" s="191"/>
      <c r="U181" s="190"/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 t="s">
        <v>131</v>
      </c>
      <c r="AF181" s="166">
        <v>0</v>
      </c>
      <c r="AG181" s="166"/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ht="33.75" outlineLevel="1" x14ac:dyDescent="0.2">
      <c r="A182" s="167"/>
      <c r="B182" s="177"/>
      <c r="C182" s="201" t="s">
        <v>135</v>
      </c>
      <c r="D182" s="180"/>
      <c r="E182" s="185">
        <v>3.3672499999999999</v>
      </c>
      <c r="F182" s="190"/>
      <c r="G182" s="190"/>
      <c r="H182" s="190"/>
      <c r="I182" s="190"/>
      <c r="J182" s="190"/>
      <c r="K182" s="190"/>
      <c r="L182" s="190"/>
      <c r="M182" s="190"/>
      <c r="N182" s="190"/>
      <c r="O182" s="190"/>
      <c r="P182" s="190"/>
      <c r="Q182" s="190"/>
      <c r="R182" s="190"/>
      <c r="S182" s="190"/>
      <c r="T182" s="191"/>
      <c r="U182" s="190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 t="s">
        <v>131</v>
      </c>
      <c r="AF182" s="166">
        <v>0</v>
      </c>
      <c r="AG182" s="166"/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66"/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7"/>
      <c r="C183" s="201" t="s">
        <v>136</v>
      </c>
      <c r="D183" s="180"/>
      <c r="E183" s="185">
        <v>3.2474500000000002</v>
      </c>
      <c r="F183" s="190"/>
      <c r="G183" s="190"/>
      <c r="H183" s="190"/>
      <c r="I183" s="190"/>
      <c r="J183" s="190"/>
      <c r="K183" s="190"/>
      <c r="L183" s="190"/>
      <c r="M183" s="190"/>
      <c r="N183" s="190"/>
      <c r="O183" s="190"/>
      <c r="P183" s="190"/>
      <c r="Q183" s="190"/>
      <c r="R183" s="190"/>
      <c r="S183" s="190"/>
      <c r="T183" s="191"/>
      <c r="U183" s="190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 t="s">
        <v>131</v>
      </c>
      <c r="AF183" s="166">
        <v>0</v>
      </c>
      <c r="AG183" s="166"/>
      <c r="AH183" s="166"/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outlineLevel="1" x14ac:dyDescent="0.2">
      <c r="A184" s="167"/>
      <c r="B184" s="177"/>
      <c r="C184" s="202" t="s">
        <v>137</v>
      </c>
      <c r="D184" s="181"/>
      <c r="E184" s="186">
        <v>13.6717</v>
      </c>
      <c r="F184" s="190"/>
      <c r="G184" s="190"/>
      <c r="H184" s="190"/>
      <c r="I184" s="190"/>
      <c r="J184" s="190"/>
      <c r="K184" s="190"/>
      <c r="L184" s="190"/>
      <c r="M184" s="190"/>
      <c r="N184" s="190"/>
      <c r="O184" s="190"/>
      <c r="P184" s="190"/>
      <c r="Q184" s="190"/>
      <c r="R184" s="190"/>
      <c r="S184" s="190"/>
      <c r="T184" s="191"/>
      <c r="U184" s="190"/>
      <c r="V184" s="166"/>
      <c r="W184" s="166"/>
      <c r="X184" s="166"/>
      <c r="Y184" s="166"/>
      <c r="Z184" s="166"/>
      <c r="AA184" s="166"/>
      <c r="AB184" s="166"/>
      <c r="AC184" s="166"/>
      <c r="AD184" s="166"/>
      <c r="AE184" s="166" t="s">
        <v>131</v>
      </c>
      <c r="AF184" s="166">
        <v>1</v>
      </c>
      <c r="AG184" s="166"/>
      <c r="AH184" s="166"/>
      <c r="AI184" s="166"/>
      <c r="AJ184" s="166"/>
      <c r="AK184" s="166"/>
      <c r="AL184" s="166"/>
      <c r="AM184" s="166"/>
      <c r="AN184" s="166"/>
      <c r="AO184" s="166"/>
      <c r="AP184" s="166"/>
      <c r="AQ184" s="166"/>
      <c r="AR184" s="166"/>
      <c r="AS184" s="166"/>
      <c r="AT184" s="166"/>
      <c r="AU184" s="166"/>
      <c r="AV184" s="166"/>
      <c r="AW184" s="166"/>
      <c r="AX184" s="166"/>
      <c r="AY184" s="166"/>
      <c r="AZ184" s="166"/>
      <c r="BA184" s="166"/>
      <c r="BB184" s="166"/>
      <c r="BC184" s="166"/>
      <c r="BD184" s="166"/>
      <c r="BE184" s="166"/>
      <c r="BF184" s="166"/>
      <c r="BG184" s="166"/>
      <c r="BH184" s="166"/>
    </row>
    <row r="185" spans="1:60" ht="22.5" outlineLevel="1" x14ac:dyDescent="0.2">
      <c r="A185" s="167">
        <v>23</v>
      </c>
      <c r="B185" s="177" t="s">
        <v>250</v>
      </c>
      <c r="C185" s="200" t="s">
        <v>251</v>
      </c>
      <c r="D185" s="179" t="s">
        <v>128</v>
      </c>
      <c r="E185" s="184">
        <v>13.6717</v>
      </c>
      <c r="F185" s="190">
        <v>35.700000000000003</v>
      </c>
      <c r="G185" s="190">
        <v>488.08</v>
      </c>
      <c r="H185" s="190">
        <v>0</v>
      </c>
      <c r="I185" s="190">
        <f>ROUND(E185*H185,2)</f>
        <v>0</v>
      </c>
      <c r="J185" s="190">
        <v>35.700000000000003</v>
      </c>
      <c r="K185" s="190">
        <f>ROUND(E185*J185,2)</f>
        <v>488.08</v>
      </c>
      <c r="L185" s="190">
        <v>21</v>
      </c>
      <c r="M185" s="190">
        <f>G185*(1+L185/100)</f>
        <v>590.57679999999993</v>
      </c>
      <c r="N185" s="190">
        <v>1.8000000000000001E-4</v>
      </c>
      <c r="O185" s="190">
        <f>ROUND(E185*N185,2)</f>
        <v>0</v>
      </c>
      <c r="P185" s="190">
        <v>0</v>
      </c>
      <c r="Q185" s="190">
        <f>ROUND(E185*P185,2)</f>
        <v>0</v>
      </c>
      <c r="R185" s="190"/>
      <c r="S185" s="190"/>
      <c r="T185" s="191">
        <v>0</v>
      </c>
      <c r="U185" s="190">
        <f>ROUND(E185*T185,2)</f>
        <v>0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 t="s">
        <v>248</v>
      </c>
      <c r="AF185" s="166"/>
      <c r="AG185" s="166"/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167"/>
      <c r="B186" s="177"/>
      <c r="C186" s="201" t="s">
        <v>249</v>
      </c>
      <c r="D186" s="180"/>
      <c r="E186" s="185"/>
      <c r="F186" s="190"/>
      <c r="G186" s="190"/>
      <c r="H186" s="190"/>
      <c r="I186" s="190"/>
      <c r="J186" s="190"/>
      <c r="K186" s="190"/>
      <c r="L186" s="190"/>
      <c r="M186" s="190"/>
      <c r="N186" s="190"/>
      <c r="O186" s="190"/>
      <c r="P186" s="190"/>
      <c r="Q186" s="190"/>
      <c r="R186" s="190"/>
      <c r="S186" s="190"/>
      <c r="T186" s="191"/>
      <c r="U186" s="190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 t="s">
        <v>131</v>
      </c>
      <c r="AF186" s="166">
        <v>0</v>
      </c>
      <c r="AG186" s="166"/>
      <c r="AH186" s="166"/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167"/>
      <c r="B187" s="177"/>
      <c r="C187" s="201" t="s">
        <v>133</v>
      </c>
      <c r="D187" s="180"/>
      <c r="E187" s="185">
        <v>2.7118000000000002</v>
      </c>
      <c r="F187" s="190"/>
      <c r="G187" s="190"/>
      <c r="H187" s="190"/>
      <c r="I187" s="190"/>
      <c r="J187" s="190"/>
      <c r="K187" s="190"/>
      <c r="L187" s="190"/>
      <c r="M187" s="190"/>
      <c r="N187" s="190"/>
      <c r="O187" s="190"/>
      <c r="P187" s="190"/>
      <c r="Q187" s="190"/>
      <c r="R187" s="190"/>
      <c r="S187" s="190"/>
      <c r="T187" s="191"/>
      <c r="U187" s="190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 t="s">
        <v>131</v>
      </c>
      <c r="AF187" s="166">
        <v>0</v>
      </c>
      <c r="AG187" s="166"/>
      <c r="AH187" s="166"/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ht="33.75" outlineLevel="1" x14ac:dyDescent="0.2">
      <c r="A188" s="167"/>
      <c r="B188" s="177"/>
      <c r="C188" s="201" t="s">
        <v>134</v>
      </c>
      <c r="D188" s="180"/>
      <c r="E188" s="185">
        <v>4.3452000000000002</v>
      </c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1"/>
      <c r="U188" s="190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 t="s">
        <v>131</v>
      </c>
      <c r="AF188" s="166">
        <v>0</v>
      </c>
      <c r="AG188" s="166"/>
      <c r="AH188" s="166"/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ht="33.75" outlineLevel="1" x14ac:dyDescent="0.2">
      <c r="A189" s="167"/>
      <c r="B189" s="177"/>
      <c r="C189" s="201" t="s">
        <v>135</v>
      </c>
      <c r="D189" s="180"/>
      <c r="E189" s="185">
        <v>3.3672499999999999</v>
      </c>
      <c r="F189" s="190"/>
      <c r="G189" s="190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1"/>
      <c r="U189" s="190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 t="s">
        <v>131</v>
      </c>
      <c r="AF189" s="166">
        <v>0</v>
      </c>
      <c r="AG189" s="166"/>
      <c r="AH189" s="166"/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167"/>
      <c r="B190" s="177"/>
      <c r="C190" s="201" t="s">
        <v>136</v>
      </c>
      <c r="D190" s="180"/>
      <c r="E190" s="185">
        <v>3.2474500000000002</v>
      </c>
      <c r="F190" s="190"/>
      <c r="G190" s="190"/>
      <c r="H190" s="190"/>
      <c r="I190" s="190"/>
      <c r="J190" s="190"/>
      <c r="K190" s="190"/>
      <c r="L190" s="190"/>
      <c r="M190" s="190"/>
      <c r="N190" s="190"/>
      <c r="O190" s="190"/>
      <c r="P190" s="190"/>
      <c r="Q190" s="190"/>
      <c r="R190" s="190"/>
      <c r="S190" s="190"/>
      <c r="T190" s="191"/>
      <c r="U190" s="190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 t="s">
        <v>131</v>
      </c>
      <c r="AF190" s="166">
        <v>0</v>
      </c>
      <c r="AG190" s="166"/>
      <c r="AH190" s="166"/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167"/>
      <c r="B191" s="177"/>
      <c r="C191" s="202" t="s">
        <v>137</v>
      </c>
      <c r="D191" s="181"/>
      <c r="E191" s="186">
        <v>13.6717</v>
      </c>
      <c r="F191" s="190"/>
      <c r="G191" s="190"/>
      <c r="H191" s="190"/>
      <c r="I191" s="190"/>
      <c r="J191" s="190"/>
      <c r="K191" s="190"/>
      <c r="L191" s="190"/>
      <c r="M191" s="190"/>
      <c r="N191" s="190"/>
      <c r="O191" s="190"/>
      <c r="P191" s="190"/>
      <c r="Q191" s="190"/>
      <c r="R191" s="190"/>
      <c r="S191" s="190"/>
      <c r="T191" s="191"/>
      <c r="U191" s="190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 t="s">
        <v>131</v>
      </c>
      <c r="AF191" s="166">
        <v>1</v>
      </c>
      <c r="AG191" s="166"/>
      <c r="AH191" s="166"/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outlineLevel="1" x14ac:dyDescent="0.2">
      <c r="A192" s="167"/>
      <c r="B192" s="177"/>
      <c r="C192" s="202" t="s">
        <v>137</v>
      </c>
      <c r="D192" s="181"/>
      <c r="E192" s="186"/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190"/>
      <c r="S192" s="190"/>
      <c r="T192" s="191"/>
      <c r="U192" s="190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 t="s">
        <v>131</v>
      </c>
      <c r="AF192" s="166">
        <v>1</v>
      </c>
      <c r="AG192" s="166"/>
      <c r="AH192" s="166"/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ht="22.5" outlineLevel="1" x14ac:dyDescent="0.2">
      <c r="A193" s="167">
        <v>24</v>
      </c>
      <c r="B193" s="177" t="s">
        <v>252</v>
      </c>
      <c r="C193" s="200" t="s">
        <v>253</v>
      </c>
      <c r="D193" s="179" t="s">
        <v>128</v>
      </c>
      <c r="E193" s="184">
        <v>60.727600000000002</v>
      </c>
      <c r="F193" s="190">
        <v>61.2</v>
      </c>
      <c r="G193" s="190">
        <v>3716.53</v>
      </c>
      <c r="H193" s="190">
        <v>27.06</v>
      </c>
      <c r="I193" s="190">
        <f>ROUND(E193*H193,2)</f>
        <v>1643.29</v>
      </c>
      <c r="J193" s="190">
        <v>34.14</v>
      </c>
      <c r="K193" s="190">
        <f>ROUND(E193*J193,2)</f>
        <v>2073.2399999999998</v>
      </c>
      <c r="L193" s="190">
        <v>21</v>
      </c>
      <c r="M193" s="190">
        <f>G193*(1+L193/100)</f>
        <v>4497.0012999999999</v>
      </c>
      <c r="N193" s="190">
        <v>1.8000000000000001E-4</v>
      </c>
      <c r="O193" s="190">
        <f>ROUND(E193*N193,2)</f>
        <v>0.01</v>
      </c>
      <c r="P193" s="190">
        <v>0</v>
      </c>
      <c r="Q193" s="190">
        <f>ROUND(E193*P193,2)</f>
        <v>0</v>
      </c>
      <c r="R193" s="190"/>
      <c r="S193" s="190"/>
      <c r="T193" s="191">
        <v>0.14000000000000001</v>
      </c>
      <c r="U193" s="190">
        <f>ROUND(E193*T193,2)</f>
        <v>8.5</v>
      </c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 t="s">
        <v>145</v>
      </c>
      <c r="AF193" s="166"/>
      <c r="AG193" s="166"/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ht="22.5" outlineLevel="1" x14ac:dyDescent="0.2">
      <c r="A194" s="167"/>
      <c r="B194" s="177"/>
      <c r="C194" s="201" t="s">
        <v>254</v>
      </c>
      <c r="D194" s="180"/>
      <c r="E194" s="185"/>
      <c r="F194" s="190"/>
      <c r="G194" s="190"/>
      <c r="H194" s="190"/>
      <c r="I194" s="190"/>
      <c r="J194" s="190"/>
      <c r="K194" s="190"/>
      <c r="L194" s="190"/>
      <c r="M194" s="190"/>
      <c r="N194" s="190"/>
      <c r="O194" s="190"/>
      <c r="P194" s="190"/>
      <c r="Q194" s="190"/>
      <c r="R194" s="190"/>
      <c r="S194" s="190"/>
      <c r="T194" s="191"/>
      <c r="U194" s="190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 t="s">
        <v>131</v>
      </c>
      <c r="AF194" s="166">
        <v>0</v>
      </c>
      <c r="AG194" s="166"/>
      <c r="AH194" s="166"/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167"/>
      <c r="B195" s="177"/>
      <c r="C195" s="201" t="s">
        <v>223</v>
      </c>
      <c r="D195" s="180"/>
      <c r="E195" s="185"/>
      <c r="F195" s="190"/>
      <c r="G195" s="190"/>
      <c r="H195" s="190"/>
      <c r="I195" s="190"/>
      <c r="J195" s="190"/>
      <c r="K195" s="190"/>
      <c r="L195" s="190"/>
      <c r="M195" s="190"/>
      <c r="N195" s="190"/>
      <c r="O195" s="190"/>
      <c r="P195" s="190"/>
      <c r="Q195" s="190"/>
      <c r="R195" s="190"/>
      <c r="S195" s="190"/>
      <c r="T195" s="191"/>
      <c r="U195" s="190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 t="s">
        <v>131</v>
      </c>
      <c r="AF195" s="166">
        <v>0</v>
      </c>
      <c r="AG195" s="166"/>
      <c r="AH195" s="166"/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outlineLevel="1" x14ac:dyDescent="0.2">
      <c r="A196" s="167"/>
      <c r="B196" s="177"/>
      <c r="C196" s="201" t="s">
        <v>255</v>
      </c>
      <c r="D196" s="180"/>
      <c r="E196" s="185">
        <v>14.5725</v>
      </c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190"/>
      <c r="Q196" s="190"/>
      <c r="R196" s="190"/>
      <c r="S196" s="190"/>
      <c r="T196" s="191"/>
      <c r="U196" s="190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 t="s">
        <v>131</v>
      </c>
      <c r="AF196" s="166">
        <v>0</v>
      </c>
      <c r="AG196" s="166"/>
      <c r="AH196" s="166"/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ht="22.5" outlineLevel="1" x14ac:dyDescent="0.2">
      <c r="A197" s="167"/>
      <c r="B197" s="177"/>
      <c r="C197" s="201" t="s">
        <v>256</v>
      </c>
      <c r="D197" s="180"/>
      <c r="E197" s="185">
        <v>14.717700000000001</v>
      </c>
      <c r="F197" s="190"/>
      <c r="G197" s="190"/>
      <c r="H197" s="190"/>
      <c r="I197" s="190"/>
      <c r="J197" s="190"/>
      <c r="K197" s="190"/>
      <c r="L197" s="190"/>
      <c r="M197" s="190"/>
      <c r="N197" s="190"/>
      <c r="O197" s="190"/>
      <c r="P197" s="190"/>
      <c r="Q197" s="190"/>
      <c r="R197" s="190"/>
      <c r="S197" s="190"/>
      <c r="T197" s="191"/>
      <c r="U197" s="190"/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 t="s">
        <v>131</v>
      </c>
      <c r="AF197" s="166">
        <v>0</v>
      </c>
      <c r="AG197" s="166"/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ht="22.5" outlineLevel="1" x14ac:dyDescent="0.2">
      <c r="A198" s="167"/>
      <c r="B198" s="177"/>
      <c r="C198" s="201" t="s">
        <v>257</v>
      </c>
      <c r="D198" s="180"/>
      <c r="E198" s="185">
        <v>14.290900000000001</v>
      </c>
      <c r="F198" s="190"/>
      <c r="G198" s="190"/>
      <c r="H198" s="190"/>
      <c r="I198" s="190"/>
      <c r="J198" s="190"/>
      <c r="K198" s="190"/>
      <c r="L198" s="190"/>
      <c r="M198" s="190"/>
      <c r="N198" s="190"/>
      <c r="O198" s="190"/>
      <c r="P198" s="190"/>
      <c r="Q198" s="190"/>
      <c r="R198" s="190"/>
      <c r="S198" s="190"/>
      <c r="T198" s="191"/>
      <c r="U198" s="190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 t="s">
        <v>131</v>
      </c>
      <c r="AF198" s="166">
        <v>0</v>
      </c>
      <c r="AG198" s="166"/>
      <c r="AH198" s="166"/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ht="22.5" outlineLevel="1" x14ac:dyDescent="0.2">
      <c r="A199" s="167"/>
      <c r="B199" s="177"/>
      <c r="C199" s="201" t="s">
        <v>258</v>
      </c>
      <c r="D199" s="180"/>
      <c r="E199" s="185">
        <v>17.1465</v>
      </c>
      <c r="F199" s="190"/>
      <c r="G199" s="190"/>
      <c r="H199" s="190"/>
      <c r="I199" s="190"/>
      <c r="J199" s="190"/>
      <c r="K199" s="190"/>
      <c r="L199" s="190"/>
      <c r="M199" s="190"/>
      <c r="N199" s="190"/>
      <c r="O199" s="190"/>
      <c r="P199" s="190"/>
      <c r="Q199" s="190"/>
      <c r="R199" s="190"/>
      <c r="S199" s="190"/>
      <c r="T199" s="191"/>
      <c r="U199" s="190"/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 t="s">
        <v>131</v>
      </c>
      <c r="AF199" s="166">
        <v>0</v>
      </c>
      <c r="AG199" s="166"/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167"/>
      <c r="B200" s="177"/>
      <c r="C200" s="202" t="s">
        <v>137</v>
      </c>
      <c r="D200" s="181"/>
      <c r="E200" s="186">
        <v>60.727600000000002</v>
      </c>
      <c r="F200" s="190"/>
      <c r="G200" s="190"/>
      <c r="H200" s="190"/>
      <c r="I200" s="190"/>
      <c r="J200" s="190"/>
      <c r="K200" s="190"/>
      <c r="L200" s="190"/>
      <c r="M200" s="190"/>
      <c r="N200" s="190"/>
      <c r="O200" s="190"/>
      <c r="P200" s="190"/>
      <c r="Q200" s="190"/>
      <c r="R200" s="190"/>
      <c r="S200" s="190"/>
      <c r="T200" s="191"/>
      <c r="U200" s="190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 t="s">
        <v>131</v>
      </c>
      <c r="AF200" s="166">
        <v>1</v>
      </c>
      <c r="AG200" s="166"/>
      <c r="AH200" s="166"/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167">
        <v>25</v>
      </c>
      <c r="B201" s="177" t="s">
        <v>259</v>
      </c>
      <c r="C201" s="200" t="s">
        <v>260</v>
      </c>
      <c r="D201" s="179" t="s">
        <v>128</v>
      </c>
      <c r="E201" s="184">
        <v>60.727600000000002</v>
      </c>
      <c r="F201" s="190">
        <v>35.700000000000003</v>
      </c>
      <c r="G201" s="190">
        <v>2167.98</v>
      </c>
      <c r="H201" s="190">
        <v>0</v>
      </c>
      <c r="I201" s="190">
        <f>ROUND(E201*H201,2)</f>
        <v>0</v>
      </c>
      <c r="J201" s="190">
        <v>35.700000000000003</v>
      </c>
      <c r="K201" s="190">
        <f>ROUND(E201*J201,2)</f>
        <v>2167.98</v>
      </c>
      <c r="L201" s="190">
        <v>21</v>
      </c>
      <c r="M201" s="190">
        <f>G201*(1+L201/100)</f>
        <v>2623.2557999999999</v>
      </c>
      <c r="N201" s="190">
        <v>2.3000000000000001E-4</v>
      </c>
      <c r="O201" s="190">
        <f>ROUND(E201*N201,2)</f>
        <v>0.01</v>
      </c>
      <c r="P201" s="190">
        <v>0</v>
      </c>
      <c r="Q201" s="190">
        <f>ROUND(E201*P201,2)</f>
        <v>0</v>
      </c>
      <c r="R201" s="190"/>
      <c r="S201" s="190"/>
      <c r="T201" s="191">
        <v>0</v>
      </c>
      <c r="U201" s="190">
        <f>ROUND(E201*T201,2)</f>
        <v>0</v>
      </c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 t="s">
        <v>248</v>
      </c>
      <c r="AF201" s="166"/>
      <c r="AG201" s="166"/>
      <c r="AH201" s="166"/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167"/>
      <c r="B202" s="177"/>
      <c r="C202" s="201" t="s">
        <v>223</v>
      </c>
      <c r="D202" s="180"/>
      <c r="E202" s="185"/>
      <c r="F202" s="190"/>
      <c r="G202" s="190"/>
      <c r="H202" s="190"/>
      <c r="I202" s="190"/>
      <c r="J202" s="190"/>
      <c r="K202" s="190"/>
      <c r="L202" s="190"/>
      <c r="M202" s="190"/>
      <c r="N202" s="190"/>
      <c r="O202" s="190"/>
      <c r="P202" s="190"/>
      <c r="Q202" s="190"/>
      <c r="R202" s="190"/>
      <c r="S202" s="190"/>
      <c r="T202" s="191"/>
      <c r="U202" s="190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 t="s">
        <v>131</v>
      </c>
      <c r="AF202" s="166">
        <v>0</v>
      </c>
      <c r="AG202" s="166"/>
      <c r="AH202" s="166"/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167"/>
      <c r="B203" s="177"/>
      <c r="C203" s="201" t="s">
        <v>255</v>
      </c>
      <c r="D203" s="180"/>
      <c r="E203" s="185">
        <v>14.5725</v>
      </c>
      <c r="F203" s="190"/>
      <c r="G203" s="190"/>
      <c r="H203" s="190"/>
      <c r="I203" s="190"/>
      <c r="J203" s="190"/>
      <c r="K203" s="190"/>
      <c r="L203" s="190"/>
      <c r="M203" s="190"/>
      <c r="N203" s="190"/>
      <c r="O203" s="190"/>
      <c r="P203" s="190"/>
      <c r="Q203" s="190"/>
      <c r="R203" s="190"/>
      <c r="S203" s="190"/>
      <c r="T203" s="191"/>
      <c r="U203" s="190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 t="s">
        <v>131</v>
      </c>
      <c r="AF203" s="166">
        <v>0</v>
      </c>
      <c r="AG203" s="166"/>
      <c r="AH203" s="166"/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ht="22.5" outlineLevel="1" x14ac:dyDescent="0.2">
      <c r="A204" s="167"/>
      <c r="B204" s="177"/>
      <c r="C204" s="201" t="s">
        <v>256</v>
      </c>
      <c r="D204" s="180"/>
      <c r="E204" s="185">
        <v>14.717700000000001</v>
      </c>
      <c r="F204" s="190"/>
      <c r="G204" s="190"/>
      <c r="H204" s="190"/>
      <c r="I204" s="190"/>
      <c r="J204" s="190"/>
      <c r="K204" s="190"/>
      <c r="L204" s="190"/>
      <c r="M204" s="190"/>
      <c r="N204" s="190"/>
      <c r="O204" s="190"/>
      <c r="P204" s="190"/>
      <c r="Q204" s="190"/>
      <c r="R204" s="190"/>
      <c r="S204" s="190"/>
      <c r="T204" s="191"/>
      <c r="U204" s="190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 t="s">
        <v>131</v>
      </c>
      <c r="AF204" s="166">
        <v>0</v>
      </c>
      <c r="AG204" s="166"/>
      <c r="AH204" s="166"/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ht="22.5" outlineLevel="1" x14ac:dyDescent="0.2">
      <c r="A205" s="167"/>
      <c r="B205" s="177"/>
      <c r="C205" s="201" t="s">
        <v>257</v>
      </c>
      <c r="D205" s="180"/>
      <c r="E205" s="185">
        <v>14.290900000000001</v>
      </c>
      <c r="F205" s="190"/>
      <c r="G205" s="190"/>
      <c r="H205" s="190"/>
      <c r="I205" s="190"/>
      <c r="J205" s="190"/>
      <c r="K205" s="190"/>
      <c r="L205" s="190"/>
      <c r="M205" s="190"/>
      <c r="N205" s="190"/>
      <c r="O205" s="190"/>
      <c r="P205" s="190"/>
      <c r="Q205" s="190"/>
      <c r="R205" s="190"/>
      <c r="S205" s="190"/>
      <c r="T205" s="191"/>
      <c r="U205" s="190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 t="s">
        <v>131</v>
      </c>
      <c r="AF205" s="166">
        <v>0</v>
      </c>
      <c r="AG205" s="166"/>
      <c r="AH205" s="166"/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ht="22.5" outlineLevel="1" x14ac:dyDescent="0.2">
      <c r="A206" s="167"/>
      <c r="B206" s="177"/>
      <c r="C206" s="201" t="s">
        <v>258</v>
      </c>
      <c r="D206" s="180"/>
      <c r="E206" s="185">
        <v>17.1465</v>
      </c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1"/>
      <c r="U206" s="190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 t="s">
        <v>131</v>
      </c>
      <c r="AF206" s="166">
        <v>0</v>
      </c>
      <c r="AG206" s="166"/>
      <c r="AH206" s="166"/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167"/>
      <c r="B207" s="177"/>
      <c r="C207" s="202" t="s">
        <v>137</v>
      </c>
      <c r="D207" s="181"/>
      <c r="E207" s="186">
        <v>60.727600000000002</v>
      </c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1"/>
      <c r="U207" s="190"/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 t="s">
        <v>131</v>
      </c>
      <c r="AF207" s="166">
        <v>1</v>
      </c>
      <c r="AG207" s="166"/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ht="22.5" outlineLevel="1" x14ac:dyDescent="0.2">
      <c r="A208" s="167">
        <v>26</v>
      </c>
      <c r="B208" s="177" t="s">
        <v>261</v>
      </c>
      <c r="C208" s="200" t="s">
        <v>262</v>
      </c>
      <c r="D208" s="179" t="s">
        <v>128</v>
      </c>
      <c r="E208" s="184">
        <v>63.763979999999997</v>
      </c>
      <c r="F208" s="190">
        <v>38</v>
      </c>
      <c r="G208" s="190">
        <v>2423.0300000000002</v>
      </c>
      <c r="H208" s="190">
        <v>38</v>
      </c>
      <c r="I208" s="190">
        <f>ROUND(E208*H208,2)</f>
        <v>2423.0300000000002</v>
      </c>
      <c r="J208" s="190">
        <v>0</v>
      </c>
      <c r="K208" s="190">
        <f>ROUND(E208*J208,2)</f>
        <v>0</v>
      </c>
      <c r="L208" s="190">
        <v>21</v>
      </c>
      <c r="M208" s="190">
        <f>G208*(1+L208/100)</f>
        <v>2931.8663000000001</v>
      </c>
      <c r="N208" s="190">
        <v>1.8600000000000001E-3</v>
      </c>
      <c r="O208" s="190">
        <f>ROUND(E208*N208,2)</f>
        <v>0.12</v>
      </c>
      <c r="P208" s="190">
        <v>0</v>
      </c>
      <c r="Q208" s="190">
        <f>ROUND(E208*P208,2)</f>
        <v>0</v>
      </c>
      <c r="R208" s="190"/>
      <c r="S208" s="190"/>
      <c r="T208" s="191">
        <v>0</v>
      </c>
      <c r="U208" s="190">
        <f>ROUND(E208*T208,2)</f>
        <v>0</v>
      </c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 t="s">
        <v>263</v>
      </c>
      <c r="AF208" s="166"/>
      <c r="AG208" s="166"/>
      <c r="AH208" s="166"/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ht="22.5" outlineLevel="1" x14ac:dyDescent="0.2">
      <c r="A209" s="167"/>
      <c r="B209" s="177"/>
      <c r="C209" s="201" t="s">
        <v>264</v>
      </c>
      <c r="D209" s="180"/>
      <c r="E209" s="185"/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1"/>
      <c r="U209" s="190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 t="s">
        <v>131</v>
      </c>
      <c r="AF209" s="166">
        <v>0</v>
      </c>
      <c r="AG209" s="166"/>
      <c r="AH209" s="166"/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167"/>
      <c r="B210" s="177"/>
      <c r="C210" s="201" t="s">
        <v>223</v>
      </c>
      <c r="D210" s="180"/>
      <c r="E210" s="185"/>
      <c r="F210" s="190"/>
      <c r="G210" s="190"/>
      <c r="H210" s="190"/>
      <c r="I210" s="190"/>
      <c r="J210" s="190"/>
      <c r="K210" s="190"/>
      <c r="L210" s="190"/>
      <c r="M210" s="190"/>
      <c r="N210" s="190"/>
      <c r="O210" s="190"/>
      <c r="P210" s="190"/>
      <c r="Q210" s="190"/>
      <c r="R210" s="190"/>
      <c r="S210" s="190"/>
      <c r="T210" s="191"/>
      <c r="U210" s="190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 t="s">
        <v>131</v>
      </c>
      <c r="AF210" s="166">
        <v>0</v>
      </c>
      <c r="AG210" s="166"/>
      <c r="AH210" s="166"/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167"/>
      <c r="B211" s="177"/>
      <c r="C211" s="201" t="s">
        <v>265</v>
      </c>
      <c r="D211" s="180"/>
      <c r="E211" s="185">
        <v>15.301130000000001</v>
      </c>
      <c r="F211" s="190"/>
      <c r="G211" s="190"/>
      <c r="H211" s="190"/>
      <c r="I211" s="190"/>
      <c r="J211" s="190"/>
      <c r="K211" s="190"/>
      <c r="L211" s="190"/>
      <c r="M211" s="190"/>
      <c r="N211" s="190"/>
      <c r="O211" s="190"/>
      <c r="P211" s="190"/>
      <c r="Q211" s="190"/>
      <c r="R211" s="190"/>
      <c r="S211" s="190"/>
      <c r="T211" s="191"/>
      <c r="U211" s="190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 t="s">
        <v>131</v>
      </c>
      <c r="AF211" s="166">
        <v>0</v>
      </c>
      <c r="AG211" s="166"/>
      <c r="AH211" s="166"/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ht="22.5" outlineLevel="1" x14ac:dyDescent="0.2">
      <c r="A212" s="167"/>
      <c r="B212" s="177"/>
      <c r="C212" s="201" t="s">
        <v>266</v>
      </c>
      <c r="D212" s="180"/>
      <c r="E212" s="185">
        <v>15.45359</v>
      </c>
      <c r="F212" s="190"/>
      <c r="G212" s="190"/>
      <c r="H212" s="190"/>
      <c r="I212" s="190"/>
      <c r="J212" s="190"/>
      <c r="K212" s="190"/>
      <c r="L212" s="190"/>
      <c r="M212" s="190"/>
      <c r="N212" s="190"/>
      <c r="O212" s="190"/>
      <c r="P212" s="190"/>
      <c r="Q212" s="190"/>
      <c r="R212" s="190"/>
      <c r="S212" s="190"/>
      <c r="T212" s="191"/>
      <c r="U212" s="190"/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 t="s">
        <v>131</v>
      </c>
      <c r="AF212" s="166">
        <v>0</v>
      </c>
      <c r="AG212" s="166"/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ht="22.5" outlineLevel="1" x14ac:dyDescent="0.2">
      <c r="A213" s="167"/>
      <c r="B213" s="177"/>
      <c r="C213" s="201" t="s">
        <v>267</v>
      </c>
      <c r="D213" s="180"/>
      <c r="E213" s="185">
        <v>15.00545</v>
      </c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1"/>
      <c r="U213" s="190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 t="s">
        <v>131</v>
      </c>
      <c r="AF213" s="166">
        <v>0</v>
      </c>
      <c r="AG213" s="166"/>
      <c r="AH213" s="166"/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ht="22.5" outlineLevel="1" x14ac:dyDescent="0.2">
      <c r="A214" s="167"/>
      <c r="B214" s="177"/>
      <c r="C214" s="201" t="s">
        <v>268</v>
      </c>
      <c r="D214" s="180"/>
      <c r="E214" s="185">
        <v>18.003830000000001</v>
      </c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1"/>
      <c r="U214" s="190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 t="s">
        <v>131</v>
      </c>
      <c r="AF214" s="166">
        <v>0</v>
      </c>
      <c r="AG214" s="166"/>
      <c r="AH214" s="166"/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outlineLevel="1" x14ac:dyDescent="0.2">
      <c r="A215" s="167"/>
      <c r="B215" s="177"/>
      <c r="C215" s="202" t="s">
        <v>137</v>
      </c>
      <c r="D215" s="181"/>
      <c r="E215" s="186">
        <v>63.763979999999997</v>
      </c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1"/>
      <c r="U215" s="190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 t="s">
        <v>131</v>
      </c>
      <c r="AF215" s="166">
        <v>1</v>
      </c>
      <c r="AG215" s="166"/>
      <c r="AH215" s="166"/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ht="22.5" outlineLevel="1" x14ac:dyDescent="0.2">
      <c r="A216" s="167">
        <v>27</v>
      </c>
      <c r="B216" s="177" t="s">
        <v>269</v>
      </c>
      <c r="C216" s="200" t="s">
        <v>270</v>
      </c>
      <c r="D216" s="179" t="s">
        <v>128</v>
      </c>
      <c r="E216" s="184">
        <v>14.35529</v>
      </c>
      <c r="F216" s="190">
        <v>72.25</v>
      </c>
      <c r="G216" s="190">
        <v>1037.17</v>
      </c>
      <c r="H216" s="190">
        <v>72.25</v>
      </c>
      <c r="I216" s="190">
        <f>ROUND(E216*H216,2)</f>
        <v>1037.17</v>
      </c>
      <c r="J216" s="190">
        <v>0</v>
      </c>
      <c r="K216" s="190">
        <f>ROUND(E216*J216,2)</f>
        <v>0</v>
      </c>
      <c r="L216" s="190">
        <v>21</v>
      </c>
      <c r="M216" s="190">
        <f>G216*(1+L216/100)</f>
        <v>1254.9757</v>
      </c>
      <c r="N216" s="190">
        <v>3.7200000000000002E-3</v>
      </c>
      <c r="O216" s="190">
        <f>ROUND(E216*N216,2)</f>
        <v>0.05</v>
      </c>
      <c r="P216" s="190">
        <v>0</v>
      </c>
      <c r="Q216" s="190">
        <f>ROUND(E216*P216,2)</f>
        <v>0</v>
      </c>
      <c r="R216" s="190"/>
      <c r="S216" s="190"/>
      <c r="T216" s="191">
        <v>0</v>
      </c>
      <c r="U216" s="190">
        <f>ROUND(E216*T216,2)</f>
        <v>0</v>
      </c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 t="s">
        <v>263</v>
      </c>
      <c r="AF216" s="166"/>
      <c r="AG216" s="166"/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167"/>
      <c r="B217" s="177"/>
      <c r="C217" s="201" t="s">
        <v>223</v>
      </c>
      <c r="D217" s="180"/>
      <c r="E217" s="185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1"/>
      <c r="U217" s="190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 t="s">
        <v>131</v>
      </c>
      <c r="AF217" s="166">
        <v>0</v>
      </c>
      <c r="AG217" s="166"/>
      <c r="AH217" s="166"/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outlineLevel="1" x14ac:dyDescent="0.2">
      <c r="A218" s="167"/>
      <c r="B218" s="177"/>
      <c r="C218" s="201" t="s">
        <v>271</v>
      </c>
      <c r="D218" s="180"/>
      <c r="E218" s="185">
        <v>2.8473899999999999</v>
      </c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1"/>
      <c r="U218" s="190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 t="s">
        <v>131</v>
      </c>
      <c r="AF218" s="166">
        <v>0</v>
      </c>
      <c r="AG218" s="166"/>
      <c r="AH218" s="166"/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ht="33.75" outlineLevel="1" x14ac:dyDescent="0.2">
      <c r="A219" s="167"/>
      <c r="B219" s="177"/>
      <c r="C219" s="201" t="s">
        <v>272</v>
      </c>
      <c r="D219" s="180"/>
      <c r="E219" s="185">
        <v>4.5624599999999997</v>
      </c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1"/>
      <c r="U219" s="190"/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 t="s">
        <v>131</v>
      </c>
      <c r="AF219" s="166">
        <v>0</v>
      </c>
      <c r="AG219" s="166"/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ht="33.75" outlineLevel="1" x14ac:dyDescent="0.2">
      <c r="A220" s="167"/>
      <c r="B220" s="177"/>
      <c r="C220" s="201" t="s">
        <v>273</v>
      </c>
      <c r="D220" s="180"/>
      <c r="E220" s="185">
        <v>3.5356100000000001</v>
      </c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1"/>
      <c r="U220" s="190"/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 t="s">
        <v>131</v>
      </c>
      <c r="AF220" s="166">
        <v>0</v>
      </c>
      <c r="AG220" s="166"/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ht="22.5" outlineLevel="1" x14ac:dyDescent="0.2">
      <c r="A221" s="167"/>
      <c r="B221" s="177"/>
      <c r="C221" s="201" t="s">
        <v>274</v>
      </c>
      <c r="D221" s="180"/>
      <c r="E221" s="185">
        <v>3.4098199999999999</v>
      </c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1"/>
      <c r="U221" s="190"/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 t="s">
        <v>131</v>
      </c>
      <c r="AF221" s="166">
        <v>0</v>
      </c>
      <c r="AG221" s="166"/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167"/>
      <c r="B222" s="177"/>
      <c r="C222" s="202" t="s">
        <v>137</v>
      </c>
      <c r="D222" s="181"/>
      <c r="E222" s="186">
        <v>14.35529</v>
      </c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1"/>
      <c r="U222" s="190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 t="s">
        <v>131</v>
      </c>
      <c r="AF222" s="166">
        <v>1</v>
      </c>
      <c r="AG222" s="166"/>
      <c r="AH222" s="166"/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167">
        <v>28</v>
      </c>
      <c r="B223" s="177" t="s">
        <v>275</v>
      </c>
      <c r="C223" s="200" t="s">
        <v>276</v>
      </c>
      <c r="D223" s="179" t="s">
        <v>166</v>
      </c>
      <c r="E223" s="184">
        <v>0.20251</v>
      </c>
      <c r="F223" s="190">
        <v>728.45</v>
      </c>
      <c r="G223" s="190">
        <v>147.52000000000001</v>
      </c>
      <c r="H223" s="190">
        <v>0</v>
      </c>
      <c r="I223" s="190">
        <f>ROUND(E223*H223,2)</f>
        <v>0</v>
      </c>
      <c r="J223" s="190">
        <v>728.45</v>
      </c>
      <c r="K223" s="190">
        <f>ROUND(E223*J223,2)</f>
        <v>147.52000000000001</v>
      </c>
      <c r="L223" s="190">
        <v>21</v>
      </c>
      <c r="M223" s="190">
        <f>G223*(1+L223/100)</f>
        <v>178.4992</v>
      </c>
      <c r="N223" s="190">
        <v>0</v>
      </c>
      <c r="O223" s="190">
        <f>ROUND(E223*N223,2)</f>
        <v>0</v>
      </c>
      <c r="P223" s="190">
        <v>0</v>
      </c>
      <c r="Q223" s="190">
        <f>ROUND(E223*P223,2)</f>
        <v>0</v>
      </c>
      <c r="R223" s="190"/>
      <c r="S223" s="190"/>
      <c r="T223" s="191">
        <v>0</v>
      </c>
      <c r="U223" s="190">
        <f>ROUND(E223*T223,2)</f>
        <v>0</v>
      </c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 t="s">
        <v>211</v>
      </c>
      <c r="AF223" s="166"/>
      <c r="AG223" s="166"/>
      <c r="AH223" s="166"/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167"/>
      <c r="B224" s="177"/>
      <c r="C224" s="201" t="s">
        <v>212</v>
      </c>
      <c r="D224" s="180"/>
      <c r="E224" s="185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1"/>
      <c r="U224" s="190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 t="s">
        <v>131</v>
      </c>
      <c r="AF224" s="166">
        <v>0</v>
      </c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outlineLevel="1" x14ac:dyDescent="0.2">
      <c r="A225" s="167"/>
      <c r="B225" s="177"/>
      <c r="C225" s="201" t="s">
        <v>277</v>
      </c>
      <c r="D225" s="180"/>
      <c r="E225" s="185"/>
      <c r="F225" s="190"/>
      <c r="G225" s="190"/>
      <c r="H225" s="190"/>
      <c r="I225" s="190"/>
      <c r="J225" s="190"/>
      <c r="K225" s="190"/>
      <c r="L225" s="190"/>
      <c r="M225" s="190"/>
      <c r="N225" s="190"/>
      <c r="O225" s="190"/>
      <c r="P225" s="190"/>
      <c r="Q225" s="190"/>
      <c r="R225" s="190"/>
      <c r="S225" s="190"/>
      <c r="T225" s="191"/>
      <c r="U225" s="190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 t="s">
        <v>131</v>
      </c>
      <c r="AF225" s="166">
        <v>0</v>
      </c>
      <c r="AG225" s="166"/>
      <c r="AH225" s="166"/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167"/>
      <c r="B226" s="177"/>
      <c r="C226" s="201" t="s">
        <v>278</v>
      </c>
      <c r="D226" s="180"/>
      <c r="E226" s="185">
        <v>0.20251</v>
      </c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1"/>
      <c r="U226" s="190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 t="s">
        <v>131</v>
      </c>
      <c r="AF226" s="166">
        <v>0</v>
      </c>
      <c r="AG226" s="166"/>
      <c r="AH226" s="166"/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x14ac:dyDescent="0.2">
      <c r="A227" s="173" t="s">
        <v>124</v>
      </c>
      <c r="B227" s="178" t="s">
        <v>88</v>
      </c>
      <c r="C227" s="203" t="s">
        <v>89</v>
      </c>
      <c r="D227" s="182"/>
      <c r="E227" s="187"/>
      <c r="F227" s="192"/>
      <c r="G227" s="192">
        <f>SUMIF(AE228:AE331,"&lt;&gt;NOR",G228:G331)</f>
        <v>103115.11</v>
      </c>
      <c r="H227" s="192"/>
      <c r="I227" s="192">
        <f>SUM(I228:I331)</f>
        <v>39269.199999999997</v>
      </c>
      <c r="J227" s="192"/>
      <c r="K227" s="192">
        <f>SUM(K228:K331)</f>
        <v>63845.909999999996</v>
      </c>
      <c r="L227" s="192"/>
      <c r="M227" s="192">
        <f>SUM(M228:M331)</f>
        <v>124769.28309999999</v>
      </c>
      <c r="N227" s="192"/>
      <c r="O227" s="192">
        <f>SUM(O228:O331)</f>
        <v>3.62</v>
      </c>
      <c r="P227" s="192"/>
      <c r="Q227" s="192">
        <f>SUM(Q228:Q331)</f>
        <v>0</v>
      </c>
      <c r="R227" s="192"/>
      <c r="S227" s="192"/>
      <c r="T227" s="193"/>
      <c r="U227" s="192">
        <f>SUM(U228:U331)</f>
        <v>0</v>
      </c>
      <c r="AE227" t="s">
        <v>125</v>
      </c>
    </row>
    <row r="228" spans="1:60" ht="22.5" outlineLevel="1" x14ac:dyDescent="0.2">
      <c r="A228" s="167">
        <v>29</v>
      </c>
      <c r="B228" s="177" t="s">
        <v>279</v>
      </c>
      <c r="C228" s="200" t="s">
        <v>280</v>
      </c>
      <c r="D228" s="179" t="s">
        <v>233</v>
      </c>
      <c r="E228" s="184">
        <v>263.298</v>
      </c>
      <c r="F228" s="190">
        <v>79.05</v>
      </c>
      <c r="G228" s="190">
        <v>20813.71</v>
      </c>
      <c r="H228" s="190">
        <v>0</v>
      </c>
      <c r="I228" s="190">
        <f>ROUND(E228*H228,2)</f>
        <v>0</v>
      </c>
      <c r="J228" s="190">
        <v>79.05</v>
      </c>
      <c r="K228" s="190">
        <f>ROUND(E228*J228,2)</f>
        <v>20813.71</v>
      </c>
      <c r="L228" s="190">
        <v>21</v>
      </c>
      <c r="M228" s="190">
        <f>G228*(1+L228/100)</f>
        <v>25184.589099999997</v>
      </c>
      <c r="N228" s="190">
        <v>0</v>
      </c>
      <c r="O228" s="190">
        <f>ROUND(E228*N228,2)</f>
        <v>0</v>
      </c>
      <c r="P228" s="190">
        <v>0</v>
      </c>
      <c r="Q228" s="190">
        <f>ROUND(E228*P228,2)</f>
        <v>0</v>
      </c>
      <c r="R228" s="190"/>
      <c r="S228" s="190"/>
      <c r="T228" s="191">
        <v>0</v>
      </c>
      <c r="U228" s="190">
        <f>ROUND(E228*T228,2)</f>
        <v>0</v>
      </c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 t="s">
        <v>248</v>
      </c>
      <c r="AF228" s="166"/>
      <c r="AG228" s="166"/>
      <c r="AH228" s="166"/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167"/>
      <c r="B229" s="177"/>
      <c r="C229" s="201" t="s">
        <v>281</v>
      </c>
      <c r="D229" s="180"/>
      <c r="E229" s="185"/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1"/>
      <c r="U229" s="190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 t="s">
        <v>131</v>
      </c>
      <c r="AF229" s="166">
        <v>0</v>
      </c>
      <c r="AG229" s="166"/>
      <c r="AH229" s="166"/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ht="22.5" outlineLevel="1" x14ac:dyDescent="0.2">
      <c r="A230" s="167"/>
      <c r="B230" s="177"/>
      <c r="C230" s="201" t="s">
        <v>282</v>
      </c>
      <c r="D230" s="180"/>
      <c r="E230" s="185"/>
      <c r="F230" s="190"/>
      <c r="G230" s="190"/>
      <c r="H230" s="190"/>
      <c r="I230" s="190"/>
      <c r="J230" s="190"/>
      <c r="K230" s="190"/>
      <c r="L230" s="190"/>
      <c r="M230" s="190"/>
      <c r="N230" s="190"/>
      <c r="O230" s="190"/>
      <c r="P230" s="190"/>
      <c r="Q230" s="190"/>
      <c r="R230" s="190"/>
      <c r="S230" s="190"/>
      <c r="T230" s="191"/>
      <c r="U230" s="190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 t="s">
        <v>131</v>
      </c>
      <c r="AF230" s="166">
        <v>0</v>
      </c>
      <c r="AG230" s="166"/>
      <c r="AH230" s="166"/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167"/>
      <c r="B231" s="177"/>
      <c r="C231" s="201" t="s">
        <v>283</v>
      </c>
      <c r="D231" s="180"/>
      <c r="E231" s="185"/>
      <c r="F231" s="190"/>
      <c r="G231" s="190"/>
      <c r="H231" s="190"/>
      <c r="I231" s="190"/>
      <c r="J231" s="190"/>
      <c r="K231" s="190"/>
      <c r="L231" s="190"/>
      <c r="M231" s="190"/>
      <c r="N231" s="190"/>
      <c r="O231" s="190"/>
      <c r="P231" s="190"/>
      <c r="Q231" s="190"/>
      <c r="R231" s="190"/>
      <c r="S231" s="190"/>
      <c r="T231" s="191"/>
      <c r="U231" s="190"/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 t="s">
        <v>131</v>
      </c>
      <c r="AF231" s="166">
        <v>0</v>
      </c>
      <c r="AG231" s="166"/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167"/>
      <c r="B232" s="177"/>
      <c r="C232" s="201" t="s">
        <v>235</v>
      </c>
      <c r="D232" s="180"/>
      <c r="E232" s="185">
        <v>7.2</v>
      </c>
      <c r="F232" s="190"/>
      <c r="G232" s="190"/>
      <c r="H232" s="190"/>
      <c r="I232" s="190"/>
      <c r="J232" s="190"/>
      <c r="K232" s="190"/>
      <c r="L232" s="190"/>
      <c r="M232" s="190"/>
      <c r="N232" s="190"/>
      <c r="O232" s="190"/>
      <c r="P232" s="190"/>
      <c r="Q232" s="190"/>
      <c r="R232" s="190"/>
      <c r="S232" s="190"/>
      <c r="T232" s="191"/>
      <c r="U232" s="190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 t="s">
        <v>131</v>
      </c>
      <c r="AF232" s="166">
        <v>0</v>
      </c>
      <c r="AG232" s="166"/>
      <c r="AH232" s="166"/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167"/>
      <c r="B233" s="177"/>
      <c r="C233" s="201" t="s">
        <v>236</v>
      </c>
      <c r="D233" s="180"/>
      <c r="E233" s="185">
        <v>7.266</v>
      </c>
      <c r="F233" s="190"/>
      <c r="G233" s="190"/>
      <c r="H233" s="190"/>
      <c r="I233" s="190"/>
      <c r="J233" s="190"/>
      <c r="K233" s="190"/>
      <c r="L233" s="190"/>
      <c r="M233" s="190"/>
      <c r="N233" s="190"/>
      <c r="O233" s="190"/>
      <c r="P233" s="190"/>
      <c r="Q233" s="190"/>
      <c r="R233" s="190"/>
      <c r="S233" s="190"/>
      <c r="T233" s="191"/>
      <c r="U233" s="190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 t="s">
        <v>131</v>
      </c>
      <c r="AF233" s="166">
        <v>0</v>
      </c>
      <c r="AG233" s="166"/>
      <c r="AH233" s="166"/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outlineLevel="1" x14ac:dyDescent="0.2">
      <c r="A234" s="167"/>
      <c r="B234" s="177"/>
      <c r="C234" s="201" t="s">
        <v>237</v>
      </c>
      <c r="D234" s="180"/>
      <c r="E234" s="185">
        <v>7.0720000000000001</v>
      </c>
      <c r="F234" s="190"/>
      <c r="G234" s="190"/>
      <c r="H234" s="190"/>
      <c r="I234" s="190"/>
      <c r="J234" s="190"/>
      <c r="K234" s="190"/>
      <c r="L234" s="190"/>
      <c r="M234" s="190"/>
      <c r="N234" s="190"/>
      <c r="O234" s="190"/>
      <c r="P234" s="190"/>
      <c r="Q234" s="190"/>
      <c r="R234" s="190"/>
      <c r="S234" s="190"/>
      <c r="T234" s="191"/>
      <c r="U234" s="190"/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 t="s">
        <v>131</v>
      </c>
      <c r="AF234" s="166">
        <v>0</v>
      </c>
      <c r="AG234" s="166"/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167"/>
      <c r="B235" s="177"/>
      <c r="C235" s="201" t="s">
        <v>238</v>
      </c>
      <c r="D235" s="180"/>
      <c r="E235" s="185">
        <v>8.3699999999999992</v>
      </c>
      <c r="F235" s="190"/>
      <c r="G235" s="190"/>
      <c r="H235" s="190"/>
      <c r="I235" s="190"/>
      <c r="J235" s="190"/>
      <c r="K235" s="190"/>
      <c r="L235" s="190"/>
      <c r="M235" s="190"/>
      <c r="N235" s="190"/>
      <c r="O235" s="190"/>
      <c r="P235" s="190"/>
      <c r="Q235" s="190"/>
      <c r="R235" s="190"/>
      <c r="S235" s="190"/>
      <c r="T235" s="191"/>
      <c r="U235" s="190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 t="s">
        <v>131</v>
      </c>
      <c r="AF235" s="166">
        <v>0</v>
      </c>
      <c r="AG235" s="166"/>
      <c r="AH235" s="166"/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167"/>
      <c r="B236" s="177"/>
      <c r="C236" s="202" t="s">
        <v>137</v>
      </c>
      <c r="D236" s="181"/>
      <c r="E236" s="186">
        <v>29.908000000000001</v>
      </c>
      <c r="F236" s="190"/>
      <c r="G236" s="190"/>
      <c r="H236" s="190"/>
      <c r="I236" s="190"/>
      <c r="J236" s="190"/>
      <c r="K236" s="190"/>
      <c r="L236" s="190"/>
      <c r="M236" s="190"/>
      <c r="N236" s="190"/>
      <c r="O236" s="190"/>
      <c r="P236" s="190"/>
      <c r="Q236" s="190"/>
      <c r="R236" s="190"/>
      <c r="S236" s="190"/>
      <c r="T236" s="191"/>
      <c r="U236" s="190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 t="s">
        <v>131</v>
      </c>
      <c r="AF236" s="166">
        <v>1</v>
      </c>
      <c r="AG236" s="166"/>
      <c r="AH236" s="166"/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167"/>
      <c r="B237" s="177"/>
      <c r="C237" s="201" t="s">
        <v>284</v>
      </c>
      <c r="D237" s="180"/>
      <c r="E237" s="185"/>
      <c r="F237" s="190"/>
      <c r="G237" s="190"/>
      <c r="H237" s="190"/>
      <c r="I237" s="190"/>
      <c r="J237" s="190"/>
      <c r="K237" s="190"/>
      <c r="L237" s="190"/>
      <c r="M237" s="190"/>
      <c r="N237" s="190"/>
      <c r="O237" s="190"/>
      <c r="P237" s="190"/>
      <c r="Q237" s="190"/>
      <c r="R237" s="190"/>
      <c r="S237" s="190"/>
      <c r="T237" s="191"/>
      <c r="U237" s="190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 t="s">
        <v>131</v>
      </c>
      <c r="AF237" s="166">
        <v>0</v>
      </c>
      <c r="AG237" s="166"/>
      <c r="AH237" s="166"/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167"/>
      <c r="B238" s="177"/>
      <c r="C238" s="201" t="s">
        <v>285</v>
      </c>
      <c r="D238" s="180"/>
      <c r="E238" s="185">
        <v>10.8</v>
      </c>
      <c r="F238" s="190"/>
      <c r="G238" s="190"/>
      <c r="H238" s="190"/>
      <c r="I238" s="190"/>
      <c r="J238" s="190"/>
      <c r="K238" s="190"/>
      <c r="L238" s="190"/>
      <c r="M238" s="190"/>
      <c r="N238" s="190"/>
      <c r="O238" s="190"/>
      <c r="P238" s="190"/>
      <c r="Q238" s="190"/>
      <c r="R238" s="190"/>
      <c r="S238" s="190"/>
      <c r="T238" s="191"/>
      <c r="U238" s="190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 t="s">
        <v>131</v>
      </c>
      <c r="AF238" s="166">
        <v>0</v>
      </c>
      <c r="AG238" s="166"/>
      <c r="AH238" s="166"/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ht="22.5" outlineLevel="1" x14ac:dyDescent="0.2">
      <c r="A239" s="167"/>
      <c r="B239" s="177"/>
      <c r="C239" s="201" t="s">
        <v>286</v>
      </c>
      <c r="D239" s="180"/>
      <c r="E239" s="185">
        <v>12.926</v>
      </c>
      <c r="F239" s="190"/>
      <c r="G239" s="190"/>
      <c r="H239" s="190"/>
      <c r="I239" s="190"/>
      <c r="J239" s="190"/>
      <c r="K239" s="190"/>
      <c r="L239" s="190"/>
      <c r="M239" s="190"/>
      <c r="N239" s="190"/>
      <c r="O239" s="190"/>
      <c r="P239" s="190"/>
      <c r="Q239" s="190"/>
      <c r="R239" s="190"/>
      <c r="S239" s="190"/>
      <c r="T239" s="191"/>
      <c r="U239" s="190"/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 t="s">
        <v>131</v>
      </c>
      <c r="AF239" s="166">
        <v>0</v>
      </c>
      <c r="AG239" s="166"/>
      <c r="AH239" s="166"/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ht="22.5" outlineLevel="1" x14ac:dyDescent="0.2">
      <c r="A240" s="167"/>
      <c r="B240" s="177"/>
      <c r="C240" s="201" t="s">
        <v>287</v>
      </c>
      <c r="D240" s="180"/>
      <c r="E240" s="185">
        <v>12.433999999999999</v>
      </c>
      <c r="F240" s="190"/>
      <c r="G240" s="190"/>
      <c r="H240" s="190"/>
      <c r="I240" s="190"/>
      <c r="J240" s="190"/>
      <c r="K240" s="190"/>
      <c r="L240" s="190"/>
      <c r="M240" s="190"/>
      <c r="N240" s="190"/>
      <c r="O240" s="190"/>
      <c r="P240" s="190"/>
      <c r="Q240" s="190"/>
      <c r="R240" s="190"/>
      <c r="S240" s="190"/>
      <c r="T240" s="191"/>
      <c r="U240" s="190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 t="s">
        <v>131</v>
      </c>
      <c r="AF240" s="166">
        <v>0</v>
      </c>
      <c r="AG240" s="166"/>
      <c r="AH240" s="166"/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ht="22.5" outlineLevel="1" x14ac:dyDescent="0.2">
      <c r="A241" s="167"/>
      <c r="B241" s="177"/>
      <c r="C241" s="201" t="s">
        <v>288</v>
      </c>
      <c r="D241" s="180"/>
      <c r="E241" s="185">
        <v>13.63</v>
      </c>
      <c r="F241" s="190"/>
      <c r="G241" s="190"/>
      <c r="H241" s="190"/>
      <c r="I241" s="190"/>
      <c r="J241" s="190"/>
      <c r="K241" s="190"/>
      <c r="L241" s="190"/>
      <c r="M241" s="190"/>
      <c r="N241" s="190"/>
      <c r="O241" s="190"/>
      <c r="P241" s="190"/>
      <c r="Q241" s="190"/>
      <c r="R241" s="190"/>
      <c r="S241" s="190"/>
      <c r="T241" s="191"/>
      <c r="U241" s="190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 t="s">
        <v>131</v>
      </c>
      <c r="AF241" s="166">
        <v>0</v>
      </c>
      <c r="AG241" s="166"/>
      <c r="AH241" s="166"/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167"/>
      <c r="B242" s="177"/>
      <c r="C242" s="202" t="s">
        <v>137</v>
      </c>
      <c r="D242" s="181"/>
      <c r="E242" s="186">
        <v>49.79</v>
      </c>
      <c r="F242" s="190"/>
      <c r="G242" s="190"/>
      <c r="H242" s="190"/>
      <c r="I242" s="190"/>
      <c r="J242" s="190"/>
      <c r="K242" s="190"/>
      <c r="L242" s="190"/>
      <c r="M242" s="190"/>
      <c r="N242" s="190"/>
      <c r="O242" s="190"/>
      <c r="P242" s="190"/>
      <c r="Q242" s="190"/>
      <c r="R242" s="190"/>
      <c r="S242" s="190"/>
      <c r="T242" s="191"/>
      <c r="U242" s="190"/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 t="s">
        <v>131</v>
      </c>
      <c r="AF242" s="166">
        <v>1</v>
      </c>
      <c r="AG242" s="166"/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167"/>
      <c r="B243" s="177"/>
      <c r="C243" s="201" t="s">
        <v>289</v>
      </c>
      <c r="D243" s="180"/>
      <c r="E243" s="185"/>
      <c r="F243" s="190"/>
      <c r="G243" s="190"/>
      <c r="H243" s="190"/>
      <c r="I243" s="190"/>
      <c r="J243" s="190"/>
      <c r="K243" s="190"/>
      <c r="L243" s="190"/>
      <c r="M243" s="190"/>
      <c r="N243" s="190"/>
      <c r="O243" s="190"/>
      <c r="P243" s="190"/>
      <c r="Q243" s="190"/>
      <c r="R243" s="190"/>
      <c r="S243" s="190"/>
      <c r="T243" s="191"/>
      <c r="U243" s="190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 t="s">
        <v>131</v>
      </c>
      <c r="AF243" s="166">
        <v>0</v>
      </c>
      <c r="AG243" s="166"/>
      <c r="AH243" s="166"/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 x14ac:dyDescent="0.2">
      <c r="A244" s="167"/>
      <c r="B244" s="177"/>
      <c r="C244" s="201" t="s">
        <v>290</v>
      </c>
      <c r="D244" s="180"/>
      <c r="E244" s="185">
        <v>53.6</v>
      </c>
      <c r="F244" s="190"/>
      <c r="G244" s="190"/>
      <c r="H244" s="190"/>
      <c r="I244" s="190"/>
      <c r="J244" s="190"/>
      <c r="K244" s="190"/>
      <c r="L244" s="190"/>
      <c r="M244" s="190"/>
      <c r="N244" s="190"/>
      <c r="O244" s="190"/>
      <c r="P244" s="190"/>
      <c r="Q244" s="190"/>
      <c r="R244" s="190"/>
      <c r="S244" s="190"/>
      <c r="T244" s="191"/>
      <c r="U244" s="190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 t="s">
        <v>131</v>
      </c>
      <c r="AF244" s="166">
        <v>0</v>
      </c>
      <c r="AG244" s="166"/>
      <c r="AH244" s="166"/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167"/>
      <c r="B245" s="177"/>
      <c r="C245" s="201" t="s">
        <v>291</v>
      </c>
      <c r="D245" s="180"/>
      <c r="E245" s="185">
        <v>47</v>
      </c>
      <c r="F245" s="190"/>
      <c r="G245" s="190"/>
      <c r="H245" s="190"/>
      <c r="I245" s="190"/>
      <c r="J245" s="190"/>
      <c r="K245" s="190"/>
      <c r="L245" s="190"/>
      <c r="M245" s="190"/>
      <c r="N245" s="190"/>
      <c r="O245" s="190"/>
      <c r="P245" s="190"/>
      <c r="Q245" s="190"/>
      <c r="R245" s="190"/>
      <c r="S245" s="190"/>
      <c r="T245" s="191"/>
      <c r="U245" s="190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 t="s">
        <v>131</v>
      </c>
      <c r="AF245" s="166">
        <v>0</v>
      </c>
      <c r="AG245" s="166"/>
      <c r="AH245" s="166"/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167"/>
      <c r="B246" s="177"/>
      <c r="C246" s="201" t="s">
        <v>292</v>
      </c>
      <c r="D246" s="180"/>
      <c r="E246" s="185">
        <v>49.2</v>
      </c>
      <c r="F246" s="190"/>
      <c r="G246" s="190"/>
      <c r="H246" s="190"/>
      <c r="I246" s="190"/>
      <c r="J246" s="190"/>
      <c r="K246" s="190"/>
      <c r="L246" s="190"/>
      <c r="M246" s="190"/>
      <c r="N246" s="190"/>
      <c r="O246" s="190"/>
      <c r="P246" s="190"/>
      <c r="Q246" s="190"/>
      <c r="R246" s="190"/>
      <c r="S246" s="190"/>
      <c r="T246" s="191"/>
      <c r="U246" s="190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 t="s">
        <v>131</v>
      </c>
      <c r="AF246" s="166">
        <v>0</v>
      </c>
      <c r="AG246" s="166"/>
      <c r="AH246" s="166"/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167"/>
      <c r="B247" s="177"/>
      <c r="C247" s="201" t="s">
        <v>293</v>
      </c>
      <c r="D247" s="180"/>
      <c r="E247" s="185">
        <v>33.799999999999997</v>
      </c>
      <c r="F247" s="190"/>
      <c r="G247" s="190"/>
      <c r="H247" s="190"/>
      <c r="I247" s="190"/>
      <c r="J247" s="190"/>
      <c r="K247" s="190"/>
      <c r="L247" s="190"/>
      <c r="M247" s="190"/>
      <c r="N247" s="190"/>
      <c r="O247" s="190"/>
      <c r="P247" s="190"/>
      <c r="Q247" s="190"/>
      <c r="R247" s="190"/>
      <c r="S247" s="190"/>
      <c r="T247" s="191"/>
      <c r="U247" s="190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 t="s">
        <v>131</v>
      </c>
      <c r="AF247" s="166">
        <v>0</v>
      </c>
      <c r="AG247" s="166"/>
      <c r="AH247" s="166"/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ht="22.5" outlineLevel="1" x14ac:dyDescent="0.2">
      <c r="A248" s="167">
        <v>30</v>
      </c>
      <c r="B248" s="177" t="s">
        <v>294</v>
      </c>
      <c r="C248" s="200" t="s">
        <v>295</v>
      </c>
      <c r="D248" s="179" t="s">
        <v>233</v>
      </c>
      <c r="E248" s="184">
        <v>263.298</v>
      </c>
      <c r="F248" s="190">
        <v>130.05000000000001</v>
      </c>
      <c r="G248" s="190">
        <v>34241.9</v>
      </c>
      <c r="H248" s="190">
        <v>0</v>
      </c>
      <c r="I248" s="190">
        <f>ROUND(E248*H248,2)</f>
        <v>0</v>
      </c>
      <c r="J248" s="190">
        <v>130.05000000000001</v>
      </c>
      <c r="K248" s="190">
        <f>ROUND(E248*J248,2)</f>
        <v>34241.9</v>
      </c>
      <c r="L248" s="190">
        <v>21</v>
      </c>
      <c r="M248" s="190">
        <f>G248*(1+L248/100)</f>
        <v>41432.699000000001</v>
      </c>
      <c r="N248" s="190">
        <v>2.5500000000000002E-3</v>
      </c>
      <c r="O248" s="190">
        <f>ROUND(E248*N248,2)</f>
        <v>0.67</v>
      </c>
      <c r="P248" s="190">
        <v>0</v>
      </c>
      <c r="Q248" s="190">
        <f>ROUND(E248*P248,2)</f>
        <v>0</v>
      </c>
      <c r="R248" s="190"/>
      <c r="S248" s="190"/>
      <c r="T248" s="191">
        <v>0</v>
      </c>
      <c r="U248" s="190">
        <f>ROUND(E248*T248,2)</f>
        <v>0</v>
      </c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 t="s">
        <v>248</v>
      </c>
      <c r="AF248" s="166"/>
      <c r="AG248" s="166"/>
      <c r="AH248" s="166"/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167"/>
      <c r="B249" s="177"/>
      <c r="C249" s="201" t="s">
        <v>283</v>
      </c>
      <c r="D249" s="180"/>
      <c r="E249" s="185"/>
      <c r="F249" s="190"/>
      <c r="G249" s="190"/>
      <c r="H249" s="190"/>
      <c r="I249" s="190"/>
      <c r="J249" s="190"/>
      <c r="K249" s="190"/>
      <c r="L249" s="190"/>
      <c r="M249" s="190"/>
      <c r="N249" s="190"/>
      <c r="O249" s="190"/>
      <c r="P249" s="190"/>
      <c r="Q249" s="190"/>
      <c r="R249" s="190"/>
      <c r="S249" s="190"/>
      <c r="T249" s="191"/>
      <c r="U249" s="190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 t="s">
        <v>131</v>
      </c>
      <c r="AF249" s="166">
        <v>0</v>
      </c>
      <c r="AG249" s="166"/>
      <c r="AH249" s="166"/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outlineLevel="1" x14ac:dyDescent="0.2">
      <c r="A250" s="167"/>
      <c r="B250" s="177"/>
      <c r="C250" s="201" t="s">
        <v>235</v>
      </c>
      <c r="D250" s="180"/>
      <c r="E250" s="185">
        <v>7.2</v>
      </c>
      <c r="F250" s="190"/>
      <c r="G250" s="190"/>
      <c r="H250" s="190"/>
      <c r="I250" s="190"/>
      <c r="J250" s="190"/>
      <c r="K250" s="190"/>
      <c r="L250" s="190"/>
      <c r="M250" s="190"/>
      <c r="N250" s="190"/>
      <c r="O250" s="190"/>
      <c r="P250" s="190"/>
      <c r="Q250" s="190"/>
      <c r="R250" s="190"/>
      <c r="S250" s="190"/>
      <c r="T250" s="191"/>
      <c r="U250" s="190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 t="s">
        <v>131</v>
      </c>
      <c r="AF250" s="166">
        <v>0</v>
      </c>
      <c r="AG250" s="166"/>
      <c r="AH250" s="166"/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167"/>
      <c r="B251" s="177"/>
      <c r="C251" s="201" t="s">
        <v>236</v>
      </c>
      <c r="D251" s="180"/>
      <c r="E251" s="185">
        <v>7.266</v>
      </c>
      <c r="F251" s="190"/>
      <c r="G251" s="190"/>
      <c r="H251" s="190"/>
      <c r="I251" s="190"/>
      <c r="J251" s="190"/>
      <c r="K251" s="190"/>
      <c r="L251" s="190"/>
      <c r="M251" s="190"/>
      <c r="N251" s="190"/>
      <c r="O251" s="190"/>
      <c r="P251" s="190"/>
      <c r="Q251" s="190"/>
      <c r="R251" s="190"/>
      <c r="S251" s="190"/>
      <c r="T251" s="191"/>
      <c r="U251" s="190"/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 t="s">
        <v>131</v>
      </c>
      <c r="AF251" s="166">
        <v>0</v>
      </c>
      <c r="AG251" s="166"/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outlineLevel="1" x14ac:dyDescent="0.2">
      <c r="A252" s="167"/>
      <c r="B252" s="177"/>
      <c r="C252" s="201" t="s">
        <v>237</v>
      </c>
      <c r="D252" s="180"/>
      <c r="E252" s="185">
        <v>7.0720000000000001</v>
      </c>
      <c r="F252" s="190"/>
      <c r="G252" s="190"/>
      <c r="H252" s="190"/>
      <c r="I252" s="190"/>
      <c r="J252" s="190"/>
      <c r="K252" s="190"/>
      <c r="L252" s="190"/>
      <c r="M252" s="190"/>
      <c r="N252" s="190"/>
      <c r="O252" s="190"/>
      <c r="P252" s="190"/>
      <c r="Q252" s="190"/>
      <c r="R252" s="190"/>
      <c r="S252" s="190"/>
      <c r="T252" s="191"/>
      <c r="U252" s="190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 t="s">
        <v>131</v>
      </c>
      <c r="AF252" s="166">
        <v>0</v>
      </c>
      <c r="AG252" s="166"/>
      <c r="AH252" s="166"/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167"/>
      <c r="B253" s="177"/>
      <c r="C253" s="201" t="s">
        <v>238</v>
      </c>
      <c r="D253" s="180"/>
      <c r="E253" s="185">
        <v>8.3699999999999992</v>
      </c>
      <c r="F253" s="190"/>
      <c r="G253" s="190"/>
      <c r="H253" s="190"/>
      <c r="I253" s="190"/>
      <c r="J253" s="190"/>
      <c r="K253" s="190"/>
      <c r="L253" s="190"/>
      <c r="M253" s="190"/>
      <c r="N253" s="190"/>
      <c r="O253" s="190"/>
      <c r="P253" s="190"/>
      <c r="Q253" s="190"/>
      <c r="R253" s="190"/>
      <c r="S253" s="190"/>
      <c r="T253" s="191"/>
      <c r="U253" s="190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 t="s">
        <v>131</v>
      </c>
      <c r="AF253" s="166">
        <v>0</v>
      </c>
      <c r="AG253" s="166"/>
      <c r="AH253" s="166"/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167"/>
      <c r="B254" s="177"/>
      <c r="C254" s="202" t="s">
        <v>137</v>
      </c>
      <c r="D254" s="181"/>
      <c r="E254" s="186">
        <v>29.908000000000001</v>
      </c>
      <c r="F254" s="190"/>
      <c r="G254" s="190"/>
      <c r="H254" s="190"/>
      <c r="I254" s="190"/>
      <c r="J254" s="190"/>
      <c r="K254" s="190"/>
      <c r="L254" s="190"/>
      <c r="M254" s="190"/>
      <c r="N254" s="190"/>
      <c r="O254" s="190"/>
      <c r="P254" s="190"/>
      <c r="Q254" s="190"/>
      <c r="R254" s="190"/>
      <c r="S254" s="190"/>
      <c r="T254" s="191"/>
      <c r="U254" s="190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 t="s">
        <v>131</v>
      </c>
      <c r="AF254" s="166">
        <v>1</v>
      </c>
      <c r="AG254" s="166"/>
      <c r="AH254" s="166"/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167"/>
      <c r="B255" s="177"/>
      <c r="C255" s="201" t="s">
        <v>284</v>
      </c>
      <c r="D255" s="180"/>
      <c r="E255" s="185"/>
      <c r="F255" s="190"/>
      <c r="G255" s="190"/>
      <c r="H255" s="190"/>
      <c r="I255" s="190"/>
      <c r="J255" s="190"/>
      <c r="K255" s="190"/>
      <c r="L255" s="190"/>
      <c r="M255" s="190"/>
      <c r="N255" s="190"/>
      <c r="O255" s="190"/>
      <c r="P255" s="190"/>
      <c r="Q255" s="190"/>
      <c r="R255" s="190"/>
      <c r="S255" s="190"/>
      <c r="T255" s="191"/>
      <c r="U255" s="190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 t="s">
        <v>131</v>
      </c>
      <c r="AF255" s="166">
        <v>0</v>
      </c>
      <c r="AG255" s="166"/>
      <c r="AH255" s="166"/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167"/>
      <c r="B256" s="177"/>
      <c r="C256" s="201" t="s">
        <v>285</v>
      </c>
      <c r="D256" s="180"/>
      <c r="E256" s="185">
        <v>10.8</v>
      </c>
      <c r="F256" s="190"/>
      <c r="G256" s="190"/>
      <c r="H256" s="190"/>
      <c r="I256" s="190"/>
      <c r="J256" s="190"/>
      <c r="K256" s="190"/>
      <c r="L256" s="190"/>
      <c r="M256" s="190"/>
      <c r="N256" s="190"/>
      <c r="O256" s="190"/>
      <c r="P256" s="190"/>
      <c r="Q256" s="190"/>
      <c r="R256" s="190"/>
      <c r="S256" s="190"/>
      <c r="T256" s="191"/>
      <c r="U256" s="190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 t="s">
        <v>131</v>
      </c>
      <c r="AF256" s="166">
        <v>0</v>
      </c>
      <c r="AG256" s="166"/>
      <c r="AH256" s="166"/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ht="22.5" outlineLevel="1" x14ac:dyDescent="0.2">
      <c r="A257" s="167"/>
      <c r="B257" s="177"/>
      <c r="C257" s="201" t="s">
        <v>286</v>
      </c>
      <c r="D257" s="180"/>
      <c r="E257" s="185">
        <v>12.926</v>
      </c>
      <c r="F257" s="190"/>
      <c r="G257" s="190"/>
      <c r="H257" s="190"/>
      <c r="I257" s="190"/>
      <c r="J257" s="190"/>
      <c r="K257" s="190"/>
      <c r="L257" s="190"/>
      <c r="M257" s="190"/>
      <c r="N257" s="190"/>
      <c r="O257" s="190"/>
      <c r="P257" s="190"/>
      <c r="Q257" s="190"/>
      <c r="R257" s="190"/>
      <c r="S257" s="190"/>
      <c r="T257" s="191"/>
      <c r="U257" s="190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 t="s">
        <v>131</v>
      </c>
      <c r="AF257" s="166">
        <v>0</v>
      </c>
      <c r="AG257" s="166"/>
      <c r="AH257" s="166"/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ht="22.5" outlineLevel="1" x14ac:dyDescent="0.2">
      <c r="A258" s="167"/>
      <c r="B258" s="177"/>
      <c r="C258" s="201" t="s">
        <v>287</v>
      </c>
      <c r="D258" s="180"/>
      <c r="E258" s="185">
        <v>12.433999999999999</v>
      </c>
      <c r="F258" s="190"/>
      <c r="G258" s="190"/>
      <c r="H258" s="190"/>
      <c r="I258" s="190"/>
      <c r="J258" s="190"/>
      <c r="K258" s="190"/>
      <c r="L258" s="190"/>
      <c r="M258" s="190"/>
      <c r="N258" s="190"/>
      <c r="O258" s="190"/>
      <c r="P258" s="190"/>
      <c r="Q258" s="190"/>
      <c r="R258" s="190"/>
      <c r="S258" s="190"/>
      <c r="T258" s="191"/>
      <c r="U258" s="190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 t="s">
        <v>131</v>
      </c>
      <c r="AF258" s="166">
        <v>0</v>
      </c>
      <c r="AG258" s="166"/>
      <c r="AH258" s="166"/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ht="22.5" outlineLevel="1" x14ac:dyDescent="0.2">
      <c r="A259" s="167"/>
      <c r="B259" s="177"/>
      <c r="C259" s="201" t="s">
        <v>288</v>
      </c>
      <c r="D259" s="180"/>
      <c r="E259" s="185">
        <v>13.63</v>
      </c>
      <c r="F259" s="190"/>
      <c r="G259" s="190"/>
      <c r="H259" s="190"/>
      <c r="I259" s="190"/>
      <c r="J259" s="190"/>
      <c r="K259" s="190"/>
      <c r="L259" s="190"/>
      <c r="M259" s="190"/>
      <c r="N259" s="190"/>
      <c r="O259" s="190"/>
      <c r="P259" s="190"/>
      <c r="Q259" s="190"/>
      <c r="R259" s="190"/>
      <c r="S259" s="190"/>
      <c r="T259" s="191"/>
      <c r="U259" s="190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 t="s">
        <v>131</v>
      </c>
      <c r="AF259" s="166">
        <v>0</v>
      </c>
      <c r="AG259" s="166"/>
      <c r="AH259" s="166"/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167"/>
      <c r="B260" s="177"/>
      <c r="C260" s="202" t="s">
        <v>137</v>
      </c>
      <c r="D260" s="181"/>
      <c r="E260" s="186">
        <v>49.79</v>
      </c>
      <c r="F260" s="190"/>
      <c r="G260" s="190"/>
      <c r="H260" s="190"/>
      <c r="I260" s="190"/>
      <c r="J260" s="190"/>
      <c r="K260" s="190"/>
      <c r="L260" s="190"/>
      <c r="M260" s="190"/>
      <c r="N260" s="190"/>
      <c r="O260" s="190"/>
      <c r="P260" s="190"/>
      <c r="Q260" s="190"/>
      <c r="R260" s="190"/>
      <c r="S260" s="190"/>
      <c r="T260" s="191"/>
      <c r="U260" s="190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 t="s">
        <v>131</v>
      </c>
      <c r="AF260" s="166">
        <v>1</v>
      </c>
      <c r="AG260" s="166"/>
      <c r="AH260" s="166"/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outlineLevel="1" x14ac:dyDescent="0.2">
      <c r="A261" s="167"/>
      <c r="B261" s="177"/>
      <c r="C261" s="201" t="s">
        <v>289</v>
      </c>
      <c r="D261" s="180"/>
      <c r="E261" s="185"/>
      <c r="F261" s="190"/>
      <c r="G261" s="190"/>
      <c r="H261" s="190"/>
      <c r="I261" s="190"/>
      <c r="J261" s="190"/>
      <c r="K261" s="190"/>
      <c r="L261" s="190"/>
      <c r="M261" s="190"/>
      <c r="N261" s="190"/>
      <c r="O261" s="190"/>
      <c r="P261" s="190"/>
      <c r="Q261" s="190"/>
      <c r="R261" s="190"/>
      <c r="S261" s="190"/>
      <c r="T261" s="191"/>
      <c r="U261" s="190"/>
      <c r="V261" s="166"/>
      <c r="W261" s="166"/>
      <c r="X261" s="166"/>
      <c r="Y261" s="166"/>
      <c r="Z261" s="166"/>
      <c r="AA261" s="166"/>
      <c r="AB261" s="166"/>
      <c r="AC261" s="166"/>
      <c r="AD261" s="166"/>
      <c r="AE261" s="166" t="s">
        <v>131</v>
      </c>
      <c r="AF261" s="166">
        <v>0</v>
      </c>
      <c r="AG261" s="166"/>
      <c r="AH261" s="166"/>
      <c r="AI261" s="166"/>
      <c r="AJ261" s="166"/>
      <c r="AK261" s="166"/>
      <c r="AL261" s="166"/>
      <c r="AM261" s="166"/>
      <c r="AN261" s="166"/>
      <c r="AO261" s="166"/>
      <c r="AP261" s="166"/>
      <c r="AQ261" s="166"/>
      <c r="AR261" s="166"/>
      <c r="AS261" s="166"/>
      <c r="AT261" s="166"/>
      <c r="AU261" s="166"/>
      <c r="AV261" s="166"/>
      <c r="AW261" s="166"/>
      <c r="AX261" s="166"/>
      <c r="AY261" s="166"/>
      <c r="AZ261" s="166"/>
      <c r="BA261" s="166"/>
      <c r="BB261" s="166"/>
      <c r="BC261" s="166"/>
      <c r="BD261" s="166"/>
      <c r="BE261" s="166"/>
      <c r="BF261" s="166"/>
      <c r="BG261" s="166"/>
      <c r="BH261" s="166"/>
    </row>
    <row r="262" spans="1:60" outlineLevel="1" x14ac:dyDescent="0.2">
      <c r="A262" s="167"/>
      <c r="B262" s="177"/>
      <c r="C262" s="201" t="s">
        <v>290</v>
      </c>
      <c r="D262" s="180"/>
      <c r="E262" s="185">
        <v>53.6</v>
      </c>
      <c r="F262" s="190"/>
      <c r="G262" s="190"/>
      <c r="H262" s="190"/>
      <c r="I262" s="190"/>
      <c r="J262" s="190"/>
      <c r="K262" s="190"/>
      <c r="L262" s="190"/>
      <c r="M262" s="190"/>
      <c r="N262" s="190"/>
      <c r="O262" s="190"/>
      <c r="P262" s="190"/>
      <c r="Q262" s="190"/>
      <c r="R262" s="190"/>
      <c r="S262" s="190"/>
      <c r="T262" s="191"/>
      <c r="U262" s="190"/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 t="s">
        <v>131</v>
      </c>
      <c r="AF262" s="166">
        <v>0</v>
      </c>
      <c r="AG262" s="166"/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7"/>
      <c r="C263" s="201" t="s">
        <v>291</v>
      </c>
      <c r="D263" s="180"/>
      <c r="E263" s="185">
        <v>47</v>
      </c>
      <c r="F263" s="190"/>
      <c r="G263" s="190"/>
      <c r="H263" s="190"/>
      <c r="I263" s="190"/>
      <c r="J263" s="190"/>
      <c r="K263" s="190"/>
      <c r="L263" s="190"/>
      <c r="M263" s="190"/>
      <c r="N263" s="190"/>
      <c r="O263" s="190"/>
      <c r="P263" s="190"/>
      <c r="Q263" s="190"/>
      <c r="R263" s="190"/>
      <c r="S263" s="190"/>
      <c r="T263" s="191"/>
      <c r="U263" s="190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 t="s">
        <v>131</v>
      </c>
      <c r="AF263" s="166">
        <v>0</v>
      </c>
      <c r="AG263" s="166"/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66"/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7"/>
      <c r="C264" s="201" t="s">
        <v>292</v>
      </c>
      <c r="D264" s="180"/>
      <c r="E264" s="185">
        <v>49.2</v>
      </c>
      <c r="F264" s="190"/>
      <c r="G264" s="190"/>
      <c r="H264" s="190"/>
      <c r="I264" s="190"/>
      <c r="J264" s="190"/>
      <c r="K264" s="190"/>
      <c r="L264" s="190"/>
      <c r="M264" s="190"/>
      <c r="N264" s="190"/>
      <c r="O264" s="190"/>
      <c r="P264" s="190"/>
      <c r="Q264" s="190"/>
      <c r="R264" s="190"/>
      <c r="S264" s="190"/>
      <c r="T264" s="191"/>
      <c r="U264" s="190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 t="s">
        <v>131</v>
      </c>
      <c r="AF264" s="166">
        <v>0</v>
      </c>
      <c r="AG264" s="166"/>
      <c r="AH264" s="166"/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7"/>
      <c r="C265" s="201" t="s">
        <v>293</v>
      </c>
      <c r="D265" s="180"/>
      <c r="E265" s="185">
        <v>33.799999999999997</v>
      </c>
      <c r="F265" s="190"/>
      <c r="G265" s="190"/>
      <c r="H265" s="190"/>
      <c r="I265" s="190"/>
      <c r="J265" s="190"/>
      <c r="K265" s="190"/>
      <c r="L265" s="190"/>
      <c r="M265" s="190"/>
      <c r="N265" s="190"/>
      <c r="O265" s="190"/>
      <c r="P265" s="190"/>
      <c r="Q265" s="190"/>
      <c r="R265" s="190"/>
      <c r="S265" s="190"/>
      <c r="T265" s="191"/>
      <c r="U265" s="190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 t="s">
        <v>131</v>
      </c>
      <c r="AF265" s="166">
        <v>0</v>
      </c>
      <c r="AG265" s="166"/>
      <c r="AH265" s="166"/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>
        <v>31</v>
      </c>
      <c r="B266" s="177" t="s">
        <v>296</v>
      </c>
      <c r="C266" s="200" t="s">
        <v>297</v>
      </c>
      <c r="D266" s="179" t="s">
        <v>154</v>
      </c>
      <c r="E266" s="184">
        <v>4.9665100000000004</v>
      </c>
      <c r="F266" s="190">
        <v>255</v>
      </c>
      <c r="G266" s="190">
        <v>1266.46</v>
      </c>
      <c r="H266" s="190">
        <v>0</v>
      </c>
      <c r="I266" s="190">
        <f>ROUND(E266*H266,2)</f>
        <v>0</v>
      </c>
      <c r="J266" s="190">
        <v>255</v>
      </c>
      <c r="K266" s="190">
        <f>ROUND(E266*J266,2)</f>
        <v>1266.46</v>
      </c>
      <c r="L266" s="190">
        <v>21</v>
      </c>
      <c r="M266" s="190">
        <f>G266*(1+L266/100)</f>
        <v>1532.4166</v>
      </c>
      <c r="N266" s="190">
        <v>2.9100000000000001E-2</v>
      </c>
      <c r="O266" s="190">
        <f>ROUND(E266*N266,2)</f>
        <v>0.14000000000000001</v>
      </c>
      <c r="P266" s="190">
        <v>0</v>
      </c>
      <c r="Q266" s="190">
        <f>ROUND(E266*P266,2)</f>
        <v>0</v>
      </c>
      <c r="R266" s="190"/>
      <c r="S266" s="190"/>
      <c r="T266" s="191">
        <v>0</v>
      </c>
      <c r="U266" s="190">
        <f>ROUND(E266*T266,2)</f>
        <v>0</v>
      </c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 t="s">
        <v>248</v>
      </c>
      <c r="AF266" s="166"/>
      <c r="AG266" s="166"/>
      <c r="AH266" s="166"/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7"/>
      <c r="C267" s="201" t="s">
        <v>283</v>
      </c>
      <c r="D267" s="180"/>
      <c r="E267" s="185"/>
      <c r="F267" s="190"/>
      <c r="G267" s="190"/>
      <c r="H267" s="190"/>
      <c r="I267" s="190"/>
      <c r="J267" s="190"/>
      <c r="K267" s="190"/>
      <c r="L267" s="190"/>
      <c r="M267" s="190"/>
      <c r="N267" s="190"/>
      <c r="O267" s="190"/>
      <c r="P267" s="190"/>
      <c r="Q267" s="190"/>
      <c r="R267" s="190"/>
      <c r="S267" s="190"/>
      <c r="T267" s="191"/>
      <c r="U267" s="190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 t="s">
        <v>131</v>
      </c>
      <c r="AF267" s="166">
        <v>0</v>
      </c>
      <c r="AG267" s="166"/>
      <c r="AH267" s="166"/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outlineLevel="1" x14ac:dyDescent="0.2">
      <c r="A268" s="167"/>
      <c r="B268" s="177"/>
      <c r="C268" s="201" t="s">
        <v>298</v>
      </c>
      <c r="D268" s="180"/>
      <c r="E268" s="185">
        <v>7.1279999999999996E-2</v>
      </c>
      <c r="F268" s="190"/>
      <c r="G268" s="190"/>
      <c r="H268" s="190"/>
      <c r="I268" s="190"/>
      <c r="J268" s="190"/>
      <c r="K268" s="190"/>
      <c r="L268" s="190"/>
      <c r="M268" s="190"/>
      <c r="N268" s="190"/>
      <c r="O268" s="190"/>
      <c r="P268" s="190"/>
      <c r="Q268" s="190"/>
      <c r="R268" s="190"/>
      <c r="S268" s="190"/>
      <c r="T268" s="191"/>
      <c r="U268" s="190"/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 t="s">
        <v>131</v>
      </c>
      <c r="AF268" s="166">
        <v>0</v>
      </c>
      <c r="AG268" s="166"/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ht="22.5" outlineLevel="1" x14ac:dyDescent="0.2">
      <c r="A269" s="167"/>
      <c r="B269" s="177"/>
      <c r="C269" s="201" t="s">
        <v>299</v>
      </c>
      <c r="D269" s="180"/>
      <c r="E269" s="185">
        <v>7.1929999999999994E-2</v>
      </c>
      <c r="F269" s="190"/>
      <c r="G269" s="190"/>
      <c r="H269" s="190"/>
      <c r="I269" s="190"/>
      <c r="J269" s="190"/>
      <c r="K269" s="190"/>
      <c r="L269" s="190"/>
      <c r="M269" s="190"/>
      <c r="N269" s="190"/>
      <c r="O269" s="190"/>
      <c r="P269" s="190"/>
      <c r="Q269" s="190"/>
      <c r="R269" s="190"/>
      <c r="S269" s="190"/>
      <c r="T269" s="191"/>
      <c r="U269" s="190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 t="s">
        <v>131</v>
      </c>
      <c r="AF269" s="166">
        <v>0</v>
      </c>
      <c r="AG269" s="166"/>
      <c r="AH269" s="166"/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ht="22.5" outlineLevel="1" x14ac:dyDescent="0.2">
      <c r="A270" s="167"/>
      <c r="B270" s="177"/>
      <c r="C270" s="201" t="s">
        <v>300</v>
      </c>
      <c r="D270" s="180"/>
      <c r="E270" s="185">
        <v>7.0010000000000003E-2</v>
      </c>
      <c r="F270" s="190"/>
      <c r="G270" s="190"/>
      <c r="H270" s="190"/>
      <c r="I270" s="190"/>
      <c r="J270" s="190"/>
      <c r="K270" s="190"/>
      <c r="L270" s="190"/>
      <c r="M270" s="190"/>
      <c r="N270" s="190"/>
      <c r="O270" s="190"/>
      <c r="P270" s="190"/>
      <c r="Q270" s="190"/>
      <c r="R270" s="190"/>
      <c r="S270" s="190"/>
      <c r="T270" s="191"/>
      <c r="U270" s="190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 t="s">
        <v>131</v>
      </c>
      <c r="AF270" s="166">
        <v>0</v>
      </c>
      <c r="AG270" s="166"/>
      <c r="AH270" s="166"/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ht="22.5" outlineLevel="1" x14ac:dyDescent="0.2">
      <c r="A271" s="167"/>
      <c r="B271" s="177"/>
      <c r="C271" s="201" t="s">
        <v>301</v>
      </c>
      <c r="D271" s="180"/>
      <c r="E271" s="185">
        <v>8.2860000000000003E-2</v>
      </c>
      <c r="F271" s="190"/>
      <c r="G271" s="190"/>
      <c r="H271" s="190"/>
      <c r="I271" s="190"/>
      <c r="J271" s="190"/>
      <c r="K271" s="190"/>
      <c r="L271" s="190"/>
      <c r="M271" s="190"/>
      <c r="N271" s="190"/>
      <c r="O271" s="190"/>
      <c r="P271" s="190"/>
      <c r="Q271" s="190"/>
      <c r="R271" s="190"/>
      <c r="S271" s="190"/>
      <c r="T271" s="191"/>
      <c r="U271" s="190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 t="s">
        <v>131</v>
      </c>
      <c r="AF271" s="166">
        <v>0</v>
      </c>
      <c r="AG271" s="166"/>
      <c r="AH271" s="166"/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167"/>
      <c r="B272" s="177"/>
      <c r="C272" s="202" t="s">
        <v>137</v>
      </c>
      <c r="D272" s="181"/>
      <c r="E272" s="186">
        <v>0.29609000000000002</v>
      </c>
      <c r="F272" s="190"/>
      <c r="G272" s="190"/>
      <c r="H272" s="190"/>
      <c r="I272" s="190"/>
      <c r="J272" s="190"/>
      <c r="K272" s="190"/>
      <c r="L272" s="190"/>
      <c r="M272" s="190"/>
      <c r="N272" s="190"/>
      <c r="O272" s="190"/>
      <c r="P272" s="190"/>
      <c r="Q272" s="190"/>
      <c r="R272" s="190"/>
      <c r="S272" s="190"/>
      <c r="T272" s="191"/>
      <c r="U272" s="190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 t="s">
        <v>131</v>
      </c>
      <c r="AF272" s="166">
        <v>1</v>
      </c>
      <c r="AG272" s="166"/>
      <c r="AH272" s="166"/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167"/>
      <c r="B273" s="177"/>
      <c r="C273" s="201" t="s">
        <v>284</v>
      </c>
      <c r="D273" s="180"/>
      <c r="E273" s="185"/>
      <c r="F273" s="190"/>
      <c r="G273" s="190"/>
      <c r="H273" s="190"/>
      <c r="I273" s="190"/>
      <c r="J273" s="190"/>
      <c r="K273" s="190"/>
      <c r="L273" s="190"/>
      <c r="M273" s="190"/>
      <c r="N273" s="190"/>
      <c r="O273" s="190"/>
      <c r="P273" s="190"/>
      <c r="Q273" s="190"/>
      <c r="R273" s="190"/>
      <c r="S273" s="190"/>
      <c r="T273" s="191"/>
      <c r="U273" s="190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 t="s">
        <v>131</v>
      </c>
      <c r="AF273" s="166">
        <v>0</v>
      </c>
      <c r="AG273" s="166"/>
      <c r="AH273" s="166"/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167"/>
      <c r="B274" s="177"/>
      <c r="C274" s="201" t="s">
        <v>302</v>
      </c>
      <c r="D274" s="180"/>
      <c r="E274" s="185">
        <v>0.85536000000000001</v>
      </c>
      <c r="F274" s="190"/>
      <c r="G274" s="190"/>
      <c r="H274" s="190"/>
      <c r="I274" s="190"/>
      <c r="J274" s="190"/>
      <c r="K274" s="190"/>
      <c r="L274" s="190"/>
      <c r="M274" s="190"/>
      <c r="N274" s="190"/>
      <c r="O274" s="190"/>
      <c r="P274" s="190"/>
      <c r="Q274" s="190"/>
      <c r="R274" s="190"/>
      <c r="S274" s="190"/>
      <c r="T274" s="191"/>
      <c r="U274" s="190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 t="s">
        <v>131</v>
      </c>
      <c r="AF274" s="166">
        <v>0</v>
      </c>
      <c r="AG274" s="166"/>
      <c r="AH274" s="166"/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ht="33.75" outlineLevel="1" x14ac:dyDescent="0.2">
      <c r="A275" s="167"/>
      <c r="B275" s="177"/>
      <c r="C275" s="201" t="s">
        <v>303</v>
      </c>
      <c r="D275" s="180"/>
      <c r="E275" s="185">
        <v>1.0237400000000001</v>
      </c>
      <c r="F275" s="190"/>
      <c r="G275" s="190"/>
      <c r="H275" s="190"/>
      <c r="I275" s="190"/>
      <c r="J275" s="190"/>
      <c r="K275" s="190"/>
      <c r="L275" s="190"/>
      <c r="M275" s="190"/>
      <c r="N275" s="190"/>
      <c r="O275" s="190"/>
      <c r="P275" s="190"/>
      <c r="Q275" s="190"/>
      <c r="R275" s="190"/>
      <c r="S275" s="190"/>
      <c r="T275" s="191"/>
      <c r="U275" s="190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 t="s">
        <v>131</v>
      </c>
      <c r="AF275" s="166">
        <v>0</v>
      </c>
      <c r="AG275" s="166"/>
      <c r="AH275" s="166"/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ht="22.5" outlineLevel="1" x14ac:dyDescent="0.2">
      <c r="A276" s="167"/>
      <c r="B276" s="177"/>
      <c r="C276" s="201" t="s">
        <v>304</v>
      </c>
      <c r="D276" s="180"/>
      <c r="E276" s="185">
        <v>0.98477000000000003</v>
      </c>
      <c r="F276" s="190"/>
      <c r="G276" s="190"/>
      <c r="H276" s="190"/>
      <c r="I276" s="190"/>
      <c r="J276" s="190"/>
      <c r="K276" s="190"/>
      <c r="L276" s="190"/>
      <c r="M276" s="190"/>
      <c r="N276" s="190"/>
      <c r="O276" s="190"/>
      <c r="P276" s="190"/>
      <c r="Q276" s="190"/>
      <c r="R276" s="190"/>
      <c r="S276" s="190"/>
      <c r="T276" s="191"/>
      <c r="U276" s="190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 t="s">
        <v>131</v>
      </c>
      <c r="AF276" s="166">
        <v>0</v>
      </c>
      <c r="AG276" s="166"/>
      <c r="AH276" s="166"/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ht="22.5" outlineLevel="1" x14ac:dyDescent="0.2">
      <c r="A277" s="167"/>
      <c r="B277" s="177"/>
      <c r="C277" s="201" t="s">
        <v>305</v>
      </c>
      <c r="D277" s="180"/>
      <c r="E277" s="185">
        <v>1.0794999999999999</v>
      </c>
      <c r="F277" s="190"/>
      <c r="G277" s="190"/>
      <c r="H277" s="190"/>
      <c r="I277" s="190"/>
      <c r="J277" s="190"/>
      <c r="K277" s="190"/>
      <c r="L277" s="190"/>
      <c r="M277" s="190"/>
      <c r="N277" s="190"/>
      <c r="O277" s="190"/>
      <c r="P277" s="190"/>
      <c r="Q277" s="190"/>
      <c r="R277" s="190"/>
      <c r="S277" s="190"/>
      <c r="T277" s="191"/>
      <c r="U277" s="190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 t="s">
        <v>131</v>
      </c>
      <c r="AF277" s="166">
        <v>0</v>
      </c>
      <c r="AG277" s="166"/>
      <c r="AH277" s="166"/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167"/>
      <c r="B278" s="177"/>
      <c r="C278" s="202" t="s">
        <v>137</v>
      </c>
      <c r="D278" s="181"/>
      <c r="E278" s="186">
        <v>3.9433699999999998</v>
      </c>
      <c r="F278" s="190"/>
      <c r="G278" s="190"/>
      <c r="H278" s="190"/>
      <c r="I278" s="190"/>
      <c r="J278" s="190"/>
      <c r="K278" s="190"/>
      <c r="L278" s="190"/>
      <c r="M278" s="190"/>
      <c r="N278" s="190"/>
      <c r="O278" s="190"/>
      <c r="P278" s="190"/>
      <c r="Q278" s="190"/>
      <c r="R278" s="190"/>
      <c r="S278" s="190"/>
      <c r="T278" s="191"/>
      <c r="U278" s="190"/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 t="s">
        <v>131</v>
      </c>
      <c r="AF278" s="166">
        <v>1</v>
      </c>
      <c r="AG278" s="166"/>
      <c r="AH278" s="166"/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167"/>
      <c r="B279" s="177"/>
      <c r="C279" s="201" t="s">
        <v>289</v>
      </c>
      <c r="D279" s="180"/>
      <c r="E279" s="185"/>
      <c r="F279" s="190"/>
      <c r="G279" s="190"/>
      <c r="H279" s="190"/>
      <c r="I279" s="190"/>
      <c r="J279" s="190"/>
      <c r="K279" s="190"/>
      <c r="L279" s="190"/>
      <c r="M279" s="190"/>
      <c r="N279" s="190"/>
      <c r="O279" s="190"/>
      <c r="P279" s="190"/>
      <c r="Q279" s="190"/>
      <c r="R279" s="190"/>
      <c r="S279" s="190"/>
      <c r="T279" s="191"/>
      <c r="U279" s="190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 t="s">
        <v>131</v>
      </c>
      <c r="AF279" s="166">
        <v>0</v>
      </c>
      <c r="AG279" s="166"/>
      <c r="AH279" s="166"/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167"/>
      <c r="B280" s="177"/>
      <c r="C280" s="201" t="s">
        <v>306</v>
      </c>
      <c r="D280" s="180"/>
      <c r="E280" s="185">
        <v>0.21226</v>
      </c>
      <c r="F280" s="190"/>
      <c r="G280" s="190"/>
      <c r="H280" s="190"/>
      <c r="I280" s="190"/>
      <c r="J280" s="190"/>
      <c r="K280" s="190"/>
      <c r="L280" s="190"/>
      <c r="M280" s="190"/>
      <c r="N280" s="190"/>
      <c r="O280" s="190"/>
      <c r="P280" s="190"/>
      <c r="Q280" s="190"/>
      <c r="R280" s="190"/>
      <c r="S280" s="190"/>
      <c r="T280" s="191"/>
      <c r="U280" s="190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 t="s">
        <v>131</v>
      </c>
      <c r="AF280" s="166">
        <v>0</v>
      </c>
      <c r="AG280" s="166"/>
      <c r="AH280" s="166"/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167"/>
      <c r="B281" s="177"/>
      <c r="C281" s="201" t="s">
        <v>307</v>
      </c>
      <c r="D281" s="180"/>
      <c r="E281" s="185">
        <v>0.18612000000000001</v>
      </c>
      <c r="F281" s="190"/>
      <c r="G281" s="190"/>
      <c r="H281" s="190"/>
      <c r="I281" s="190"/>
      <c r="J281" s="190"/>
      <c r="K281" s="190"/>
      <c r="L281" s="190"/>
      <c r="M281" s="190"/>
      <c r="N281" s="190"/>
      <c r="O281" s="190"/>
      <c r="P281" s="190"/>
      <c r="Q281" s="190"/>
      <c r="R281" s="190"/>
      <c r="S281" s="190"/>
      <c r="T281" s="191"/>
      <c r="U281" s="190"/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 t="s">
        <v>131</v>
      </c>
      <c r="AF281" s="166">
        <v>0</v>
      </c>
      <c r="AG281" s="166"/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7"/>
      <c r="C282" s="201" t="s">
        <v>308</v>
      </c>
      <c r="D282" s="180"/>
      <c r="E282" s="185">
        <v>0.19483</v>
      </c>
      <c r="F282" s="190"/>
      <c r="G282" s="190"/>
      <c r="H282" s="190"/>
      <c r="I282" s="190"/>
      <c r="J282" s="190"/>
      <c r="K282" s="190"/>
      <c r="L282" s="190"/>
      <c r="M282" s="190"/>
      <c r="N282" s="190"/>
      <c r="O282" s="190"/>
      <c r="P282" s="190"/>
      <c r="Q282" s="190"/>
      <c r="R282" s="190"/>
      <c r="S282" s="190"/>
      <c r="T282" s="191"/>
      <c r="U282" s="190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 t="s">
        <v>131</v>
      </c>
      <c r="AF282" s="166">
        <v>0</v>
      </c>
      <c r="AG282" s="166"/>
      <c r="AH282" s="166"/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66"/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7"/>
      <c r="C283" s="201" t="s">
        <v>309</v>
      </c>
      <c r="D283" s="180"/>
      <c r="E283" s="185">
        <v>0.13385</v>
      </c>
      <c r="F283" s="190"/>
      <c r="G283" s="190"/>
      <c r="H283" s="190"/>
      <c r="I283" s="190"/>
      <c r="J283" s="190"/>
      <c r="K283" s="190"/>
      <c r="L283" s="190"/>
      <c r="M283" s="190"/>
      <c r="N283" s="190"/>
      <c r="O283" s="190"/>
      <c r="P283" s="190"/>
      <c r="Q283" s="190"/>
      <c r="R283" s="190"/>
      <c r="S283" s="190"/>
      <c r="T283" s="191"/>
      <c r="U283" s="190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 t="s">
        <v>131</v>
      </c>
      <c r="AF283" s="166">
        <v>0</v>
      </c>
      <c r="AG283" s="166"/>
      <c r="AH283" s="166"/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outlineLevel="1" x14ac:dyDescent="0.2">
      <c r="A284" s="167"/>
      <c r="B284" s="177"/>
      <c r="C284" s="202" t="s">
        <v>137</v>
      </c>
      <c r="D284" s="181"/>
      <c r="E284" s="186">
        <v>0.72706000000000004</v>
      </c>
      <c r="F284" s="190"/>
      <c r="G284" s="190"/>
      <c r="H284" s="190"/>
      <c r="I284" s="190"/>
      <c r="J284" s="190"/>
      <c r="K284" s="190"/>
      <c r="L284" s="190"/>
      <c r="M284" s="190"/>
      <c r="N284" s="190"/>
      <c r="O284" s="190"/>
      <c r="P284" s="190"/>
      <c r="Q284" s="190"/>
      <c r="R284" s="190"/>
      <c r="S284" s="190"/>
      <c r="T284" s="191"/>
      <c r="U284" s="190"/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 t="s">
        <v>131</v>
      </c>
      <c r="AF284" s="166">
        <v>1</v>
      </c>
      <c r="AG284" s="166"/>
      <c r="AH284" s="166"/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ht="33.75" outlineLevel="1" x14ac:dyDescent="0.2">
      <c r="A285" s="167">
        <v>32</v>
      </c>
      <c r="B285" s="177" t="s">
        <v>310</v>
      </c>
      <c r="C285" s="200" t="s">
        <v>311</v>
      </c>
      <c r="D285" s="179" t="s">
        <v>154</v>
      </c>
      <c r="E285" s="184">
        <v>4.9665100000000004</v>
      </c>
      <c r="F285" s="190">
        <v>731</v>
      </c>
      <c r="G285" s="190">
        <v>3630.52</v>
      </c>
      <c r="H285" s="190">
        <v>0</v>
      </c>
      <c r="I285" s="190">
        <f>ROUND(E285*H285,2)</f>
        <v>0</v>
      </c>
      <c r="J285" s="190">
        <v>731</v>
      </c>
      <c r="K285" s="190">
        <f>ROUND(E285*J285,2)</f>
        <v>3630.52</v>
      </c>
      <c r="L285" s="190">
        <v>21</v>
      </c>
      <c r="M285" s="190">
        <f>G285*(1+L285/100)</f>
        <v>4392.9291999999996</v>
      </c>
      <c r="N285" s="190">
        <v>1.6500000000000001E-2</v>
      </c>
      <c r="O285" s="190">
        <f>ROUND(E285*N285,2)</f>
        <v>0.08</v>
      </c>
      <c r="P285" s="190">
        <v>0</v>
      </c>
      <c r="Q285" s="190">
        <f>ROUND(E285*P285,2)</f>
        <v>0</v>
      </c>
      <c r="R285" s="190"/>
      <c r="S285" s="190"/>
      <c r="T285" s="191">
        <v>0</v>
      </c>
      <c r="U285" s="190">
        <f>ROUND(E285*T285,2)</f>
        <v>0</v>
      </c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 t="s">
        <v>248</v>
      </c>
      <c r="AF285" s="166"/>
      <c r="AG285" s="166"/>
      <c r="AH285" s="166"/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167"/>
      <c r="B286" s="177"/>
      <c r="C286" s="201" t="s">
        <v>283</v>
      </c>
      <c r="D286" s="180"/>
      <c r="E286" s="185"/>
      <c r="F286" s="190"/>
      <c r="G286" s="190"/>
      <c r="H286" s="190"/>
      <c r="I286" s="190"/>
      <c r="J286" s="190"/>
      <c r="K286" s="190"/>
      <c r="L286" s="190"/>
      <c r="M286" s="190"/>
      <c r="N286" s="190"/>
      <c r="O286" s="190"/>
      <c r="P286" s="190"/>
      <c r="Q286" s="190"/>
      <c r="R286" s="190"/>
      <c r="S286" s="190"/>
      <c r="T286" s="191"/>
      <c r="U286" s="190"/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 t="s">
        <v>131</v>
      </c>
      <c r="AF286" s="166">
        <v>0</v>
      </c>
      <c r="AG286" s="166"/>
      <c r="AH286" s="166"/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167"/>
      <c r="B287" s="177"/>
      <c r="C287" s="201" t="s">
        <v>298</v>
      </c>
      <c r="D287" s="180"/>
      <c r="E287" s="185">
        <v>7.1279999999999996E-2</v>
      </c>
      <c r="F287" s="190"/>
      <c r="G287" s="190"/>
      <c r="H287" s="190"/>
      <c r="I287" s="190"/>
      <c r="J287" s="190"/>
      <c r="K287" s="190"/>
      <c r="L287" s="190"/>
      <c r="M287" s="190"/>
      <c r="N287" s="190"/>
      <c r="O287" s="190"/>
      <c r="P287" s="190"/>
      <c r="Q287" s="190"/>
      <c r="R287" s="190"/>
      <c r="S287" s="190"/>
      <c r="T287" s="191"/>
      <c r="U287" s="190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 t="s">
        <v>131</v>
      </c>
      <c r="AF287" s="166">
        <v>0</v>
      </c>
      <c r="AG287" s="166"/>
      <c r="AH287" s="166"/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ht="22.5" outlineLevel="1" x14ac:dyDescent="0.2">
      <c r="A288" s="167"/>
      <c r="B288" s="177"/>
      <c r="C288" s="201" t="s">
        <v>299</v>
      </c>
      <c r="D288" s="180"/>
      <c r="E288" s="185">
        <v>7.1929999999999994E-2</v>
      </c>
      <c r="F288" s="190"/>
      <c r="G288" s="190"/>
      <c r="H288" s="190"/>
      <c r="I288" s="190"/>
      <c r="J288" s="190"/>
      <c r="K288" s="190"/>
      <c r="L288" s="190"/>
      <c r="M288" s="190"/>
      <c r="N288" s="190"/>
      <c r="O288" s="190"/>
      <c r="P288" s="190"/>
      <c r="Q288" s="190"/>
      <c r="R288" s="190"/>
      <c r="S288" s="190"/>
      <c r="T288" s="191"/>
      <c r="U288" s="190"/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 t="s">
        <v>131</v>
      </c>
      <c r="AF288" s="166">
        <v>0</v>
      </c>
      <c r="AG288" s="166"/>
      <c r="AH288" s="166"/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ht="22.5" outlineLevel="1" x14ac:dyDescent="0.2">
      <c r="A289" s="167"/>
      <c r="B289" s="177"/>
      <c r="C289" s="201" t="s">
        <v>300</v>
      </c>
      <c r="D289" s="180"/>
      <c r="E289" s="185">
        <v>7.0010000000000003E-2</v>
      </c>
      <c r="F289" s="190"/>
      <c r="G289" s="190"/>
      <c r="H289" s="190"/>
      <c r="I289" s="190"/>
      <c r="J289" s="190"/>
      <c r="K289" s="190"/>
      <c r="L289" s="190"/>
      <c r="M289" s="190"/>
      <c r="N289" s="190"/>
      <c r="O289" s="190"/>
      <c r="P289" s="190"/>
      <c r="Q289" s="190"/>
      <c r="R289" s="190"/>
      <c r="S289" s="190"/>
      <c r="T289" s="191"/>
      <c r="U289" s="190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 t="s">
        <v>131</v>
      </c>
      <c r="AF289" s="166">
        <v>0</v>
      </c>
      <c r="AG289" s="166"/>
      <c r="AH289" s="166"/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ht="22.5" outlineLevel="1" x14ac:dyDescent="0.2">
      <c r="A290" s="167"/>
      <c r="B290" s="177"/>
      <c r="C290" s="201" t="s">
        <v>301</v>
      </c>
      <c r="D290" s="180"/>
      <c r="E290" s="185">
        <v>8.2860000000000003E-2</v>
      </c>
      <c r="F290" s="190"/>
      <c r="G290" s="190"/>
      <c r="H290" s="190"/>
      <c r="I290" s="190"/>
      <c r="J290" s="190"/>
      <c r="K290" s="190"/>
      <c r="L290" s="190"/>
      <c r="M290" s="190"/>
      <c r="N290" s="190"/>
      <c r="O290" s="190"/>
      <c r="P290" s="190"/>
      <c r="Q290" s="190"/>
      <c r="R290" s="190"/>
      <c r="S290" s="190"/>
      <c r="T290" s="191"/>
      <c r="U290" s="190"/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 t="s">
        <v>131</v>
      </c>
      <c r="AF290" s="166">
        <v>0</v>
      </c>
      <c r="AG290" s="166"/>
      <c r="AH290" s="166"/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167"/>
      <c r="B291" s="177"/>
      <c r="C291" s="202" t="s">
        <v>137</v>
      </c>
      <c r="D291" s="181"/>
      <c r="E291" s="186">
        <v>0.29609000000000002</v>
      </c>
      <c r="F291" s="190"/>
      <c r="G291" s="190"/>
      <c r="H291" s="190"/>
      <c r="I291" s="190"/>
      <c r="J291" s="190"/>
      <c r="K291" s="190"/>
      <c r="L291" s="190"/>
      <c r="M291" s="190"/>
      <c r="N291" s="190"/>
      <c r="O291" s="190"/>
      <c r="P291" s="190"/>
      <c r="Q291" s="190"/>
      <c r="R291" s="190"/>
      <c r="S291" s="190"/>
      <c r="T291" s="191"/>
      <c r="U291" s="190"/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 t="s">
        <v>131</v>
      </c>
      <c r="AF291" s="166">
        <v>1</v>
      </c>
      <c r="AG291" s="166"/>
      <c r="AH291" s="166"/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167"/>
      <c r="B292" s="177"/>
      <c r="C292" s="201" t="s">
        <v>284</v>
      </c>
      <c r="D292" s="180"/>
      <c r="E292" s="185"/>
      <c r="F292" s="190"/>
      <c r="G292" s="190"/>
      <c r="H292" s="190"/>
      <c r="I292" s="190"/>
      <c r="J292" s="190"/>
      <c r="K292" s="190"/>
      <c r="L292" s="190"/>
      <c r="M292" s="190"/>
      <c r="N292" s="190"/>
      <c r="O292" s="190"/>
      <c r="P292" s="190"/>
      <c r="Q292" s="190"/>
      <c r="R292" s="190"/>
      <c r="S292" s="190"/>
      <c r="T292" s="191"/>
      <c r="U292" s="190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 t="s">
        <v>131</v>
      </c>
      <c r="AF292" s="166">
        <v>0</v>
      </c>
      <c r="AG292" s="166"/>
      <c r="AH292" s="166"/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167"/>
      <c r="B293" s="177"/>
      <c r="C293" s="201" t="s">
        <v>302</v>
      </c>
      <c r="D293" s="180"/>
      <c r="E293" s="185">
        <v>0.85536000000000001</v>
      </c>
      <c r="F293" s="190"/>
      <c r="G293" s="190"/>
      <c r="H293" s="190"/>
      <c r="I293" s="190"/>
      <c r="J293" s="190"/>
      <c r="K293" s="190"/>
      <c r="L293" s="190"/>
      <c r="M293" s="190"/>
      <c r="N293" s="190"/>
      <c r="O293" s="190"/>
      <c r="P293" s="190"/>
      <c r="Q293" s="190"/>
      <c r="R293" s="190"/>
      <c r="S293" s="190"/>
      <c r="T293" s="191"/>
      <c r="U293" s="190"/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 t="s">
        <v>131</v>
      </c>
      <c r="AF293" s="166">
        <v>0</v>
      </c>
      <c r="AG293" s="166"/>
      <c r="AH293" s="166"/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ht="33.75" outlineLevel="1" x14ac:dyDescent="0.2">
      <c r="A294" s="167"/>
      <c r="B294" s="177"/>
      <c r="C294" s="201" t="s">
        <v>303</v>
      </c>
      <c r="D294" s="180"/>
      <c r="E294" s="185">
        <v>1.0237400000000001</v>
      </c>
      <c r="F294" s="190"/>
      <c r="G294" s="190"/>
      <c r="H294" s="190"/>
      <c r="I294" s="190"/>
      <c r="J294" s="190"/>
      <c r="K294" s="190"/>
      <c r="L294" s="190"/>
      <c r="M294" s="190"/>
      <c r="N294" s="190"/>
      <c r="O294" s="190"/>
      <c r="P294" s="190"/>
      <c r="Q294" s="190"/>
      <c r="R294" s="190"/>
      <c r="S294" s="190"/>
      <c r="T294" s="191"/>
      <c r="U294" s="190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 t="s">
        <v>131</v>
      </c>
      <c r="AF294" s="166">
        <v>0</v>
      </c>
      <c r="AG294" s="166"/>
      <c r="AH294" s="166"/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ht="22.5" outlineLevel="1" x14ac:dyDescent="0.2">
      <c r="A295" s="167"/>
      <c r="B295" s="177"/>
      <c r="C295" s="201" t="s">
        <v>304</v>
      </c>
      <c r="D295" s="180"/>
      <c r="E295" s="185">
        <v>0.98477000000000003</v>
      </c>
      <c r="F295" s="190"/>
      <c r="G295" s="190"/>
      <c r="H295" s="190"/>
      <c r="I295" s="190"/>
      <c r="J295" s="190"/>
      <c r="K295" s="190"/>
      <c r="L295" s="190"/>
      <c r="M295" s="190"/>
      <c r="N295" s="190"/>
      <c r="O295" s="190"/>
      <c r="P295" s="190"/>
      <c r="Q295" s="190"/>
      <c r="R295" s="190"/>
      <c r="S295" s="190"/>
      <c r="T295" s="191"/>
      <c r="U295" s="190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 t="s">
        <v>131</v>
      </c>
      <c r="AF295" s="166">
        <v>0</v>
      </c>
      <c r="AG295" s="166"/>
      <c r="AH295" s="166"/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ht="22.5" outlineLevel="1" x14ac:dyDescent="0.2">
      <c r="A296" s="167"/>
      <c r="B296" s="177"/>
      <c r="C296" s="201" t="s">
        <v>305</v>
      </c>
      <c r="D296" s="180"/>
      <c r="E296" s="185">
        <v>1.0794999999999999</v>
      </c>
      <c r="F296" s="190"/>
      <c r="G296" s="190"/>
      <c r="H296" s="190"/>
      <c r="I296" s="190"/>
      <c r="J296" s="190"/>
      <c r="K296" s="190"/>
      <c r="L296" s="190"/>
      <c r="M296" s="190"/>
      <c r="N296" s="190"/>
      <c r="O296" s="190"/>
      <c r="P296" s="190"/>
      <c r="Q296" s="190"/>
      <c r="R296" s="190"/>
      <c r="S296" s="190"/>
      <c r="T296" s="191"/>
      <c r="U296" s="190"/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 t="s">
        <v>131</v>
      </c>
      <c r="AF296" s="166">
        <v>0</v>
      </c>
      <c r="AG296" s="166"/>
      <c r="AH296" s="166"/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167"/>
      <c r="B297" s="177"/>
      <c r="C297" s="202" t="s">
        <v>137</v>
      </c>
      <c r="D297" s="181"/>
      <c r="E297" s="186">
        <v>3.9433699999999998</v>
      </c>
      <c r="F297" s="190"/>
      <c r="G297" s="190"/>
      <c r="H297" s="190"/>
      <c r="I297" s="190"/>
      <c r="J297" s="190"/>
      <c r="K297" s="190"/>
      <c r="L297" s="190"/>
      <c r="M297" s="190"/>
      <c r="N297" s="190"/>
      <c r="O297" s="190"/>
      <c r="P297" s="190"/>
      <c r="Q297" s="190"/>
      <c r="R297" s="190"/>
      <c r="S297" s="190"/>
      <c r="T297" s="191"/>
      <c r="U297" s="190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 t="s">
        <v>131</v>
      </c>
      <c r="AF297" s="166">
        <v>1</v>
      </c>
      <c r="AG297" s="166"/>
      <c r="AH297" s="166"/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167"/>
      <c r="B298" s="177"/>
      <c r="C298" s="201" t="s">
        <v>289</v>
      </c>
      <c r="D298" s="180"/>
      <c r="E298" s="185"/>
      <c r="F298" s="190"/>
      <c r="G298" s="190"/>
      <c r="H298" s="190"/>
      <c r="I298" s="190"/>
      <c r="J298" s="190"/>
      <c r="K298" s="190"/>
      <c r="L298" s="190"/>
      <c r="M298" s="190"/>
      <c r="N298" s="190"/>
      <c r="O298" s="190"/>
      <c r="P298" s="190"/>
      <c r="Q298" s="190"/>
      <c r="R298" s="190"/>
      <c r="S298" s="190"/>
      <c r="T298" s="191"/>
      <c r="U298" s="190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 t="s">
        <v>131</v>
      </c>
      <c r="AF298" s="166">
        <v>0</v>
      </c>
      <c r="AG298" s="166"/>
      <c r="AH298" s="166"/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167"/>
      <c r="B299" s="177"/>
      <c r="C299" s="201" t="s">
        <v>306</v>
      </c>
      <c r="D299" s="180"/>
      <c r="E299" s="185">
        <v>0.21226</v>
      </c>
      <c r="F299" s="190"/>
      <c r="G299" s="190"/>
      <c r="H299" s="190"/>
      <c r="I299" s="190"/>
      <c r="J299" s="190"/>
      <c r="K299" s="190"/>
      <c r="L299" s="190"/>
      <c r="M299" s="190"/>
      <c r="N299" s="190"/>
      <c r="O299" s="190"/>
      <c r="P299" s="190"/>
      <c r="Q299" s="190"/>
      <c r="R299" s="190"/>
      <c r="S299" s="190"/>
      <c r="T299" s="191"/>
      <c r="U299" s="190"/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 t="s">
        <v>131</v>
      </c>
      <c r="AF299" s="166">
        <v>0</v>
      </c>
      <c r="AG299" s="166"/>
      <c r="AH299" s="166"/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167"/>
      <c r="B300" s="177"/>
      <c r="C300" s="201" t="s">
        <v>307</v>
      </c>
      <c r="D300" s="180"/>
      <c r="E300" s="185">
        <v>0.18612000000000001</v>
      </c>
      <c r="F300" s="190"/>
      <c r="G300" s="190"/>
      <c r="H300" s="190"/>
      <c r="I300" s="190"/>
      <c r="J300" s="190"/>
      <c r="K300" s="190"/>
      <c r="L300" s="190"/>
      <c r="M300" s="190"/>
      <c r="N300" s="190"/>
      <c r="O300" s="190"/>
      <c r="P300" s="190"/>
      <c r="Q300" s="190"/>
      <c r="R300" s="190"/>
      <c r="S300" s="190"/>
      <c r="T300" s="191"/>
      <c r="U300" s="190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 t="s">
        <v>131</v>
      </c>
      <c r="AF300" s="166">
        <v>0</v>
      </c>
      <c r="AG300" s="166"/>
      <c r="AH300" s="166"/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/>
      <c r="B301" s="177"/>
      <c r="C301" s="201" t="s">
        <v>308</v>
      </c>
      <c r="D301" s="180"/>
      <c r="E301" s="185">
        <v>0.19483</v>
      </c>
      <c r="F301" s="190"/>
      <c r="G301" s="190"/>
      <c r="H301" s="190"/>
      <c r="I301" s="190"/>
      <c r="J301" s="190"/>
      <c r="K301" s="190"/>
      <c r="L301" s="190"/>
      <c r="M301" s="190"/>
      <c r="N301" s="190"/>
      <c r="O301" s="190"/>
      <c r="P301" s="190"/>
      <c r="Q301" s="190"/>
      <c r="R301" s="190"/>
      <c r="S301" s="190"/>
      <c r="T301" s="191"/>
      <c r="U301" s="190"/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 t="s">
        <v>131</v>
      </c>
      <c r="AF301" s="166">
        <v>0</v>
      </c>
      <c r="AG301" s="166"/>
      <c r="AH301" s="166"/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outlineLevel="1" x14ac:dyDescent="0.2">
      <c r="A302" s="167"/>
      <c r="B302" s="177"/>
      <c r="C302" s="201" t="s">
        <v>309</v>
      </c>
      <c r="D302" s="180"/>
      <c r="E302" s="185">
        <v>0.13385</v>
      </c>
      <c r="F302" s="190"/>
      <c r="G302" s="190"/>
      <c r="H302" s="190"/>
      <c r="I302" s="190"/>
      <c r="J302" s="190"/>
      <c r="K302" s="190"/>
      <c r="L302" s="190"/>
      <c r="M302" s="190"/>
      <c r="N302" s="190"/>
      <c r="O302" s="190"/>
      <c r="P302" s="190"/>
      <c r="Q302" s="190"/>
      <c r="R302" s="190"/>
      <c r="S302" s="190"/>
      <c r="T302" s="191"/>
      <c r="U302" s="190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 t="s">
        <v>131</v>
      </c>
      <c r="AF302" s="166">
        <v>0</v>
      </c>
      <c r="AG302" s="166"/>
      <c r="AH302" s="166"/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7"/>
      <c r="C303" s="202" t="s">
        <v>137</v>
      </c>
      <c r="D303" s="181"/>
      <c r="E303" s="186">
        <v>0.72706000000000004</v>
      </c>
      <c r="F303" s="190"/>
      <c r="G303" s="190"/>
      <c r="H303" s="190"/>
      <c r="I303" s="190"/>
      <c r="J303" s="190"/>
      <c r="K303" s="190"/>
      <c r="L303" s="190"/>
      <c r="M303" s="190"/>
      <c r="N303" s="190"/>
      <c r="O303" s="190"/>
      <c r="P303" s="190"/>
      <c r="Q303" s="190"/>
      <c r="R303" s="190"/>
      <c r="S303" s="190"/>
      <c r="T303" s="191"/>
      <c r="U303" s="190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 t="s">
        <v>131</v>
      </c>
      <c r="AF303" s="166">
        <v>1</v>
      </c>
      <c r="AG303" s="166"/>
      <c r="AH303" s="166"/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ht="22.5" outlineLevel="1" x14ac:dyDescent="0.2">
      <c r="A304" s="167">
        <v>33</v>
      </c>
      <c r="B304" s="177" t="s">
        <v>312</v>
      </c>
      <c r="C304" s="200" t="s">
        <v>313</v>
      </c>
      <c r="D304" s="179" t="s">
        <v>154</v>
      </c>
      <c r="E304" s="184">
        <v>4.9665100000000004</v>
      </c>
      <c r="F304" s="190">
        <v>5100</v>
      </c>
      <c r="G304" s="190">
        <v>25329.200000000001</v>
      </c>
      <c r="H304" s="190">
        <v>5100</v>
      </c>
      <c r="I304" s="190">
        <f>ROUND(E304*H304,2)</f>
        <v>25329.200000000001</v>
      </c>
      <c r="J304" s="190">
        <v>0</v>
      </c>
      <c r="K304" s="190">
        <f>ROUND(E304*J304,2)</f>
        <v>0</v>
      </c>
      <c r="L304" s="190">
        <v>21</v>
      </c>
      <c r="M304" s="190">
        <f>G304*(1+L304/100)</f>
        <v>30648.331999999999</v>
      </c>
      <c r="N304" s="190">
        <v>0.55000000000000004</v>
      </c>
      <c r="O304" s="190">
        <f>ROUND(E304*N304,2)</f>
        <v>2.73</v>
      </c>
      <c r="P304" s="190">
        <v>0</v>
      </c>
      <c r="Q304" s="190">
        <f>ROUND(E304*P304,2)</f>
        <v>0</v>
      </c>
      <c r="R304" s="190"/>
      <c r="S304" s="190"/>
      <c r="T304" s="191">
        <v>0</v>
      </c>
      <c r="U304" s="190">
        <f>ROUND(E304*T304,2)</f>
        <v>0</v>
      </c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 t="s">
        <v>263</v>
      </c>
      <c r="AF304" s="166"/>
      <c r="AG304" s="166"/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outlineLevel="1" x14ac:dyDescent="0.2">
      <c r="A305" s="167"/>
      <c r="B305" s="177"/>
      <c r="C305" s="201" t="s">
        <v>283</v>
      </c>
      <c r="D305" s="180"/>
      <c r="E305" s="185"/>
      <c r="F305" s="190"/>
      <c r="G305" s="190"/>
      <c r="H305" s="190"/>
      <c r="I305" s="190"/>
      <c r="J305" s="190"/>
      <c r="K305" s="190"/>
      <c r="L305" s="190"/>
      <c r="M305" s="190"/>
      <c r="N305" s="190"/>
      <c r="O305" s="190"/>
      <c r="P305" s="190"/>
      <c r="Q305" s="190"/>
      <c r="R305" s="190"/>
      <c r="S305" s="190"/>
      <c r="T305" s="191"/>
      <c r="U305" s="190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 t="s">
        <v>131</v>
      </c>
      <c r="AF305" s="166">
        <v>0</v>
      </c>
      <c r="AG305" s="166"/>
      <c r="AH305" s="166"/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outlineLevel="1" x14ac:dyDescent="0.2">
      <c r="A306" s="167"/>
      <c r="B306" s="177"/>
      <c r="C306" s="201" t="s">
        <v>298</v>
      </c>
      <c r="D306" s="180"/>
      <c r="E306" s="185">
        <v>7.1279999999999996E-2</v>
      </c>
      <c r="F306" s="190"/>
      <c r="G306" s="190"/>
      <c r="H306" s="190"/>
      <c r="I306" s="190"/>
      <c r="J306" s="190"/>
      <c r="K306" s="190"/>
      <c r="L306" s="190"/>
      <c r="M306" s="190"/>
      <c r="N306" s="190"/>
      <c r="O306" s="190"/>
      <c r="P306" s="190"/>
      <c r="Q306" s="190"/>
      <c r="R306" s="190"/>
      <c r="S306" s="190"/>
      <c r="T306" s="191"/>
      <c r="U306" s="190"/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 t="s">
        <v>131</v>
      </c>
      <c r="AF306" s="166">
        <v>0</v>
      </c>
      <c r="AG306" s="166"/>
      <c r="AH306" s="166"/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ht="22.5" outlineLevel="1" x14ac:dyDescent="0.2">
      <c r="A307" s="167"/>
      <c r="B307" s="177"/>
      <c r="C307" s="201" t="s">
        <v>299</v>
      </c>
      <c r="D307" s="180"/>
      <c r="E307" s="185">
        <v>7.1929999999999994E-2</v>
      </c>
      <c r="F307" s="190"/>
      <c r="G307" s="190"/>
      <c r="H307" s="190"/>
      <c r="I307" s="190"/>
      <c r="J307" s="190"/>
      <c r="K307" s="190"/>
      <c r="L307" s="190"/>
      <c r="M307" s="190"/>
      <c r="N307" s="190"/>
      <c r="O307" s="190"/>
      <c r="P307" s="190"/>
      <c r="Q307" s="190"/>
      <c r="R307" s="190"/>
      <c r="S307" s="190"/>
      <c r="T307" s="191"/>
      <c r="U307" s="190"/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 t="s">
        <v>131</v>
      </c>
      <c r="AF307" s="166">
        <v>0</v>
      </c>
      <c r="AG307" s="166"/>
      <c r="AH307" s="166"/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ht="22.5" outlineLevel="1" x14ac:dyDescent="0.2">
      <c r="A308" s="167"/>
      <c r="B308" s="177"/>
      <c r="C308" s="201" t="s">
        <v>300</v>
      </c>
      <c r="D308" s="180"/>
      <c r="E308" s="185">
        <v>7.0010000000000003E-2</v>
      </c>
      <c r="F308" s="190"/>
      <c r="G308" s="190"/>
      <c r="H308" s="190"/>
      <c r="I308" s="190"/>
      <c r="J308" s="190"/>
      <c r="K308" s="190"/>
      <c r="L308" s="190"/>
      <c r="M308" s="190"/>
      <c r="N308" s="190"/>
      <c r="O308" s="190"/>
      <c r="P308" s="190"/>
      <c r="Q308" s="190"/>
      <c r="R308" s="190"/>
      <c r="S308" s="190"/>
      <c r="T308" s="191"/>
      <c r="U308" s="190"/>
      <c r="V308" s="166"/>
      <c r="W308" s="166"/>
      <c r="X308" s="166"/>
      <c r="Y308" s="166"/>
      <c r="Z308" s="166"/>
      <c r="AA308" s="166"/>
      <c r="AB308" s="166"/>
      <c r="AC308" s="166"/>
      <c r="AD308" s="166"/>
      <c r="AE308" s="166" t="s">
        <v>131</v>
      </c>
      <c r="AF308" s="166">
        <v>0</v>
      </c>
      <c r="AG308" s="166"/>
      <c r="AH308" s="166"/>
      <c r="AI308" s="166"/>
      <c r="AJ308" s="166"/>
      <c r="AK308" s="166"/>
      <c r="AL308" s="166"/>
      <c r="AM308" s="166"/>
      <c r="AN308" s="166"/>
      <c r="AO308" s="166"/>
      <c r="AP308" s="166"/>
      <c r="AQ308" s="166"/>
      <c r="AR308" s="166"/>
      <c r="AS308" s="166"/>
      <c r="AT308" s="166"/>
      <c r="AU308" s="166"/>
      <c r="AV308" s="166"/>
      <c r="AW308" s="166"/>
      <c r="AX308" s="166"/>
      <c r="AY308" s="166"/>
      <c r="AZ308" s="166"/>
      <c r="BA308" s="166"/>
      <c r="BB308" s="166"/>
      <c r="BC308" s="166"/>
      <c r="BD308" s="166"/>
      <c r="BE308" s="166"/>
      <c r="BF308" s="166"/>
      <c r="BG308" s="166"/>
      <c r="BH308" s="166"/>
    </row>
    <row r="309" spans="1:60" ht="22.5" outlineLevel="1" x14ac:dyDescent="0.2">
      <c r="A309" s="167"/>
      <c r="B309" s="177"/>
      <c r="C309" s="201" t="s">
        <v>301</v>
      </c>
      <c r="D309" s="180"/>
      <c r="E309" s="185">
        <v>8.2860000000000003E-2</v>
      </c>
      <c r="F309" s="190"/>
      <c r="G309" s="190"/>
      <c r="H309" s="190"/>
      <c r="I309" s="190"/>
      <c r="J309" s="190"/>
      <c r="K309" s="190"/>
      <c r="L309" s="190"/>
      <c r="M309" s="190"/>
      <c r="N309" s="190"/>
      <c r="O309" s="190"/>
      <c r="P309" s="190"/>
      <c r="Q309" s="190"/>
      <c r="R309" s="190"/>
      <c r="S309" s="190"/>
      <c r="T309" s="191"/>
      <c r="U309" s="190"/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 t="s">
        <v>131</v>
      </c>
      <c r="AF309" s="166">
        <v>0</v>
      </c>
      <c r="AG309" s="166"/>
      <c r="AH309" s="166"/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167"/>
      <c r="B310" s="177"/>
      <c r="C310" s="202" t="s">
        <v>137</v>
      </c>
      <c r="D310" s="181"/>
      <c r="E310" s="186">
        <v>0.29609000000000002</v>
      </c>
      <c r="F310" s="190"/>
      <c r="G310" s="190"/>
      <c r="H310" s="190"/>
      <c r="I310" s="190"/>
      <c r="J310" s="190"/>
      <c r="K310" s="190"/>
      <c r="L310" s="190"/>
      <c r="M310" s="190"/>
      <c r="N310" s="190"/>
      <c r="O310" s="190"/>
      <c r="P310" s="190"/>
      <c r="Q310" s="190"/>
      <c r="R310" s="190"/>
      <c r="S310" s="190"/>
      <c r="T310" s="191"/>
      <c r="U310" s="190"/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 t="s">
        <v>131</v>
      </c>
      <c r="AF310" s="166">
        <v>1</v>
      </c>
      <c r="AG310" s="166"/>
      <c r="AH310" s="166"/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167"/>
      <c r="B311" s="177"/>
      <c r="C311" s="201" t="s">
        <v>284</v>
      </c>
      <c r="D311" s="180"/>
      <c r="E311" s="185"/>
      <c r="F311" s="190"/>
      <c r="G311" s="190"/>
      <c r="H311" s="190"/>
      <c r="I311" s="190"/>
      <c r="J311" s="190"/>
      <c r="K311" s="190"/>
      <c r="L311" s="190"/>
      <c r="M311" s="190"/>
      <c r="N311" s="190"/>
      <c r="O311" s="190"/>
      <c r="P311" s="190"/>
      <c r="Q311" s="190"/>
      <c r="R311" s="190"/>
      <c r="S311" s="190"/>
      <c r="T311" s="191"/>
      <c r="U311" s="190"/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 t="s">
        <v>131</v>
      </c>
      <c r="AF311" s="166">
        <v>0</v>
      </c>
      <c r="AG311" s="166"/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167"/>
      <c r="B312" s="177"/>
      <c r="C312" s="201" t="s">
        <v>302</v>
      </c>
      <c r="D312" s="180"/>
      <c r="E312" s="185">
        <v>0.85536000000000001</v>
      </c>
      <c r="F312" s="190"/>
      <c r="G312" s="190"/>
      <c r="H312" s="190"/>
      <c r="I312" s="190"/>
      <c r="J312" s="190"/>
      <c r="K312" s="190"/>
      <c r="L312" s="190"/>
      <c r="M312" s="190"/>
      <c r="N312" s="190"/>
      <c r="O312" s="190"/>
      <c r="P312" s="190"/>
      <c r="Q312" s="190"/>
      <c r="R312" s="190"/>
      <c r="S312" s="190"/>
      <c r="T312" s="191"/>
      <c r="U312" s="190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 t="s">
        <v>131</v>
      </c>
      <c r="AF312" s="166">
        <v>0</v>
      </c>
      <c r="AG312" s="166"/>
      <c r="AH312" s="166"/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ht="33.75" outlineLevel="1" x14ac:dyDescent="0.2">
      <c r="A313" s="167"/>
      <c r="B313" s="177"/>
      <c r="C313" s="201" t="s">
        <v>303</v>
      </c>
      <c r="D313" s="180"/>
      <c r="E313" s="185">
        <v>1.0237400000000001</v>
      </c>
      <c r="F313" s="190"/>
      <c r="G313" s="190"/>
      <c r="H313" s="190"/>
      <c r="I313" s="190"/>
      <c r="J313" s="190"/>
      <c r="K313" s="190"/>
      <c r="L313" s="190"/>
      <c r="M313" s="190"/>
      <c r="N313" s="190"/>
      <c r="O313" s="190"/>
      <c r="P313" s="190"/>
      <c r="Q313" s="190"/>
      <c r="R313" s="190"/>
      <c r="S313" s="190"/>
      <c r="T313" s="191"/>
      <c r="U313" s="190"/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 t="s">
        <v>131</v>
      </c>
      <c r="AF313" s="166">
        <v>0</v>
      </c>
      <c r="AG313" s="166"/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ht="22.5" outlineLevel="1" x14ac:dyDescent="0.2">
      <c r="A314" s="167"/>
      <c r="B314" s="177"/>
      <c r="C314" s="201" t="s">
        <v>304</v>
      </c>
      <c r="D314" s="180"/>
      <c r="E314" s="185">
        <v>0.98477000000000003</v>
      </c>
      <c r="F314" s="190"/>
      <c r="G314" s="190"/>
      <c r="H314" s="190"/>
      <c r="I314" s="190"/>
      <c r="J314" s="190"/>
      <c r="K314" s="190"/>
      <c r="L314" s="190"/>
      <c r="M314" s="190"/>
      <c r="N314" s="190"/>
      <c r="O314" s="190"/>
      <c r="P314" s="190"/>
      <c r="Q314" s="190"/>
      <c r="R314" s="190"/>
      <c r="S314" s="190"/>
      <c r="T314" s="191"/>
      <c r="U314" s="190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 t="s">
        <v>131</v>
      </c>
      <c r="AF314" s="166">
        <v>0</v>
      </c>
      <c r="AG314" s="166"/>
      <c r="AH314" s="166"/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ht="22.5" outlineLevel="1" x14ac:dyDescent="0.2">
      <c r="A315" s="167"/>
      <c r="B315" s="177"/>
      <c r="C315" s="201" t="s">
        <v>305</v>
      </c>
      <c r="D315" s="180"/>
      <c r="E315" s="185">
        <v>1.0794999999999999</v>
      </c>
      <c r="F315" s="190"/>
      <c r="G315" s="190"/>
      <c r="H315" s="190"/>
      <c r="I315" s="190"/>
      <c r="J315" s="190"/>
      <c r="K315" s="190"/>
      <c r="L315" s="190"/>
      <c r="M315" s="190"/>
      <c r="N315" s="190"/>
      <c r="O315" s="190"/>
      <c r="P315" s="190"/>
      <c r="Q315" s="190"/>
      <c r="R315" s="190"/>
      <c r="S315" s="190"/>
      <c r="T315" s="191"/>
      <c r="U315" s="190"/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 t="s">
        <v>131</v>
      </c>
      <c r="AF315" s="166">
        <v>0</v>
      </c>
      <c r="AG315" s="166"/>
      <c r="AH315" s="166"/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167"/>
      <c r="B316" s="177"/>
      <c r="C316" s="202" t="s">
        <v>137</v>
      </c>
      <c r="D316" s="181"/>
      <c r="E316" s="186">
        <v>3.9433699999999998</v>
      </c>
      <c r="F316" s="190"/>
      <c r="G316" s="190"/>
      <c r="H316" s="190"/>
      <c r="I316" s="190"/>
      <c r="J316" s="190"/>
      <c r="K316" s="190"/>
      <c r="L316" s="190"/>
      <c r="M316" s="190"/>
      <c r="N316" s="190"/>
      <c r="O316" s="190"/>
      <c r="P316" s="190"/>
      <c r="Q316" s="190"/>
      <c r="R316" s="190"/>
      <c r="S316" s="190"/>
      <c r="T316" s="191"/>
      <c r="U316" s="190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 t="s">
        <v>131</v>
      </c>
      <c r="AF316" s="166">
        <v>1</v>
      </c>
      <c r="AG316" s="166"/>
      <c r="AH316" s="166"/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167"/>
      <c r="B317" s="177"/>
      <c r="C317" s="201" t="s">
        <v>289</v>
      </c>
      <c r="D317" s="180"/>
      <c r="E317" s="185"/>
      <c r="F317" s="190"/>
      <c r="G317" s="190"/>
      <c r="H317" s="190"/>
      <c r="I317" s="190"/>
      <c r="J317" s="190"/>
      <c r="K317" s="190"/>
      <c r="L317" s="190"/>
      <c r="M317" s="190"/>
      <c r="N317" s="190"/>
      <c r="O317" s="190"/>
      <c r="P317" s="190"/>
      <c r="Q317" s="190"/>
      <c r="R317" s="190"/>
      <c r="S317" s="190"/>
      <c r="T317" s="191"/>
      <c r="U317" s="190"/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 t="s">
        <v>131</v>
      </c>
      <c r="AF317" s="166">
        <v>0</v>
      </c>
      <c r="AG317" s="166"/>
      <c r="AH317" s="166"/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167"/>
      <c r="B318" s="177"/>
      <c r="C318" s="201" t="s">
        <v>306</v>
      </c>
      <c r="D318" s="180"/>
      <c r="E318" s="185">
        <v>0.21226</v>
      </c>
      <c r="F318" s="190"/>
      <c r="G318" s="190"/>
      <c r="H318" s="190"/>
      <c r="I318" s="190"/>
      <c r="J318" s="190"/>
      <c r="K318" s="190"/>
      <c r="L318" s="190"/>
      <c r="M318" s="190"/>
      <c r="N318" s="190"/>
      <c r="O318" s="190"/>
      <c r="P318" s="190"/>
      <c r="Q318" s="190"/>
      <c r="R318" s="190"/>
      <c r="S318" s="190"/>
      <c r="T318" s="191"/>
      <c r="U318" s="190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 t="s">
        <v>131</v>
      </c>
      <c r="AF318" s="166">
        <v>0</v>
      </c>
      <c r="AG318" s="166"/>
      <c r="AH318" s="166"/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167"/>
      <c r="B319" s="177"/>
      <c r="C319" s="201" t="s">
        <v>307</v>
      </c>
      <c r="D319" s="180"/>
      <c r="E319" s="185">
        <v>0.18612000000000001</v>
      </c>
      <c r="F319" s="190"/>
      <c r="G319" s="190"/>
      <c r="H319" s="190"/>
      <c r="I319" s="190"/>
      <c r="J319" s="190"/>
      <c r="K319" s="190"/>
      <c r="L319" s="190"/>
      <c r="M319" s="190"/>
      <c r="N319" s="190"/>
      <c r="O319" s="190"/>
      <c r="P319" s="190"/>
      <c r="Q319" s="190"/>
      <c r="R319" s="190"/>
      <c r="S319" s="190"/>
      <c r="T319" s="191"/>
      <c r="U319" s="190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 t="s">
        <v>131</v>
      </c>
      <c r="AF319" s="166">
        <v>0</v>
      </c>
      <c r="AG319" s="166"/>
      <c r="AH319" s="166"/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outlineLevel="1" x14ac:dyDescent="0.2">
      <c r="A320" s="167"/>
      <c r="B320" s="177"/>
      <c r="C320" s="201" t="s">
        <v>308</v>
      </c>
      <c r="D320" s="180"/>
      <c r="E320" s="185">
        <v>0.19483</v>
      </c>
      <c r="F320" s="190"/>
      <c r="G320" s="190"/>
      <c r="H320" s="190"/>
      <c r="I320" s="190"/>
      <c r="J320" s="190"/>
      <c r="K320" s="190"/>
      <c r="L320" s="190"/>
      <c r="M320" s="190"/>
      <c r="N320" s="190"/>
      <c r="O320" s="190"/>
      <c r="P320" s="190"/>
      <c r="Q320" s="190"/>
      <c r="R320" s="190"/>
      <c r="S320" s="190"/>
      <c r="T320" s="191"/>
      <c r="U320" s="190"/>
      <c r="V320" s="166"/>
      <c r="W320" s="166"/>
      <c r="X320" s="166"/>
      <c r="Y320" s="166"/>
      <c r="Z320" s="166"/>
      <c r="AA320" s="166"/>
      <c r="AB320" s="166"/>
      <c r="AC320" s="166"/>
      <c r="AD320" s="166"/>
      <c r="AE320" s="166" t="s">
        <v>131</v>
      </c>
      <c r="AF320" s="166">
        <v>0</v>
      </c>
      <c r="AG320" s="166"/>
      <c r="AH320" s="166"/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167"/>
      <c r="B321" s="177"/>
      <c r="C321" s="201" t="s">
        <v>309</v>
      </c>
      <c r="D321" s="180"/>
      <c r="E321" s="185">
        <v>0.13385</v>
      </c>
      <c r="F321" s="190"/>
      <c r="G321" s="190"/>
      <c r="H321" s="190"/>
      <c r="I321" s="190"/>
      <c r="J321" s="190"/>
      <c r="K321" s="190"/>
      <c r="L321" s="190"/>
      <c r="M321" s="190"/>
      <c r="N321" s="190"/>
      <c r="O321" s="190"/>
      <c r="P321" s="190"/>
      <c r="Q321" s="190"/>
      <c r="R321" s="190"/>
      <c r="S321" s="190"/>
      <c r="T321" s="191"/>
      <c r="U321" s="190"/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 t="s">
        <v>131</v>
      </c>
      <c r="AF321" s="166">
        <v>0</v>
      </c>
      <c r="AG321" s="166"/>
      <c r="AH321" s="166"/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outlineLevel="1" x14ac:dyDescent="0.2">
      <c r="A322" s="167"/>
      <c r="B322" s="177"/>
      <c r="C322" s="202" t="s">
        <v>137</v>
      </c>
      <c r="D322" s="181"/>
      <c r="E322" s="186">
        <v>0.72706000000000004</v>
      </c>
      <c r="F322" s="190"/>
      <c r="G322" s="190"/>
      <c r="H322" s="190"/>
      <c r="I322" s="190"/>
      <c r="J322" s="190"/>
      <c r="K322" s="190"/>
      <c r="L322" s="190"/>
      <c r="M322" s="190"/>
      <c r="N322" s="190"/>
      <c r="O322" s="190"/>
      <c r="P322" s="190"/>
      <c r="Q322" s="190"/>
      <c r="R322" s="190"/>
      <c r="S322" s="190"/>
      <c r="T322" s="191"/>
      <c r="U322" s="190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 t="s">
        <v>131</v>
      </c>
      <c r="AF322" s="166">
        <v>1</v>
      </c>
      <c r="AG322" s="166"/>
      <c r="AH322" s="166"/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ht="22.5" outlineLevel="1" x14ac:dyDescent="0.2">
      <c r="A323" s="167">
        <v>34</v>
      </c>
      <c r="B323" s="177" t="s">
        <v>314</v>
      </c>
      <c r="C323" s="200" t="s">
        <v>315</v>
      </c>
      <c r="D323" s="179" t="s">
        <v>194</v>
      </c>
      <c r="E323" s="184">
        <v>328</v>
      </c>
      <c r="F323" s="190">
        <v>42.5</v>
      </c>
      <c r="G323" s="190">
        <v>13940</v>
      </c>
      <c r="H323" s="190">
        <v>42.5</v>
      </c>
      <c r="I323" s="190">
        <f>ROUND(E323*H323,2)</f>
        <v>13940</v>
      </c>
      <c r="J323" s="190">
        <v>0</v>
      </c>
      <c r="K323" s="190">
        <f>ROUND(E323*J323,2)</f>
        <v>0</v>
      </c>
      <c r="L323" s="190">
        <v>21</v>
      </c>
      <c r="M323" s="190">
        <f>G323*(1+L323/100)</f>
        <v>16867.399999999998</v>
      </c>
      <c r="N323" s="190">
        <v>0</v>
      </c>
      <c r="O323" s="190">
        <f>ROUND(E323*N323,2)</f>
        <v>0</v>
      </c>
      <c r="P323" s="190">
        <v>0</v>
      </c>
      <c r="Q323" s="190">
        <f>ROUND(E323*P323,2)</f>
        <v>0</v>
      </c>
      <c r="R323" s="190"/>
      <c r="S323" s="190"/>
      <c r="T323" s="191">
        <v>0</v>
      </c>
      <c r="U323" s="190">
        <f>ROUND(E323*T323,2)</f>
        <v>0</v>
      </c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 t="s">
        <v>263</v>
      </c>
      <c r="AF323" s="166"/>
      <c r="AG323" s="166"/>
      <c r="AH323" s="166"/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167"/>
      <c r="B324" s="177"/>
      <c r="C324" s="201" t="s">
        <v>316</v>
      </c>
      <c r="D324" s="180"/>
      <c r="E324" s="185">
        <v>96</v>
      </c>
      <c r="F324" s="190"/>
      <c r="G324" s="190"/>
      <c r="H324" s="190"/>
      <c r="I324" s="190"/>
      <c r="J324" s="190"/>
      <c r="K324" s="190"/>
      <c r="L324" s="190"/>
      <c r="M324" s="190"/>
      <c r="N324" s="190"/>
      <c r="O324" s="190"/>
      <c r="P324" s="190"/>
      <c r="Q324" s="190"/>
      <c r="R324" s="190"/>
      <c r="S324" s="190"/>
      <c r="T324" s="191"/>
      <c r="U324" s="190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 t="s">
        <v>131</v>
      </c>
      <c r="AF324" s="166">
        <v>0</v>
      </c>
      <c r="AG324" s="166"/>
      <c r="AH324" s="166"/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167"/>
      <c r="B325" s="177"/>
      <c r="C325" s="201" t="s">
        <v>317</v>
      </c>
      <c r="D325" s="180"/>
      <c r="E325" s="185">
        <v>84</v>
      </c>
      <c r="F325" s="190"/>
      <c r="G325" s="190"/>
      <c r="H325" s="190"/>
      <c r="I325" s="190"/>
      <c r="J325" s="190"/>
      <c r="K325" s="190"/>
      <c r="L325" s="190"/>
      <c r="M325" s="190"/>
      <c r="N325" s="190"/>
      <c r="O325" s="190"/>
      <c r="P325" s="190"/>
      <c r="Q325" s="190"/>
      <c r="R325" s="190"/>
      <c r="S325" s="190"/>
      <c r="T325" s="191"/>
      <c r="U325" s="190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 t="s">
        <v>131</v>
      </c>
      <c r="AF325" s="166">
        <v>0</v>
      </c>
      <c r="AG325" s="166"/>
      <c r="AH325" s="166"/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167"/>
      <c r="B326" s="177"/>
      <c r="C326" s="201" t="s">
        <v>318</v>
      </c>
      <c r="D326" s="180"/>
      <c r="E326" s="185">
        <v>88</v>
      </c>
      <c r="F326" s="190"/>
      <c r="G326" s="190"/>
      <c r="H326" s="190"/>
      <c r="I326" s="190"/>
      <c r="J326" s="190"/>
      <c r="K326" s="190"/>
      <c r="L326" s="190"/>
      <c r="M326" s="190"/>
      <c r="N326" s="190"/>
      <c r="O326" s="190"/>
      <c r="P326" s="190"/>
      <c r="Q326" s="190"/>
      <c r="R326" s="190"/>
      <c r="S326" s="190"/>
      <c r="T326" s="191"/>
      <c r="U326" s="190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 t="s">
        <v>131</v>
      </c>
      <c r="AF326" s="166">
        <v>0</v>
      </c>
      <c r="AG326" s="166"/>
      <c r="AH326" s="166"/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167"/>
      <c r="B327" s="177"/>
      <c r="C327" s="201" t="s">
        <v>319</v>
      </c>
      <c r="D327" s="180"/>
      <c r="E327" s="185">
        <v>60</v>
      </c>
      <c r="F327" s="190"/>
      <c r="G327" s="190"/>
      <c r="H327" s="190"/>
      <c r="I327" s="190"/>
      <c r="J327" s="190"/>
      <c r="K327" s="190"/>
      <c r="L327" s="190"/>
      <c r="M327" s="190"/>
      <c r="N327" s="190"/>
      <c r="O327" s="190"/>
      <c r="P327" s="190"/>
      <c r="Q327" s="190"/>
      <c r="R327" s="190"/>
      <c r="S327" s="190"/>
      <c r="T327" s="191"/>
      <c r="U327" s="190"/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 t="s">
        <v>131</v>
      </c>
      <c r="AF327" s="166">
        <v>0</v>
      </c>
      <c r="AG327" s="166"/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ht="22.5" outlineLevel="1" x14ac:dyDescent="0.2">
      <c r="A328" s="167">
        <v>35</v>
      </c>
      <c r="B328" s="177" t="s">
        <v>320</v>
      </c>
      <c r="C328" s="200" t="s">
        <v>321</v>
      </c>
      <c r="D328" s="179" t="s">
        <v>166</v>
      </c>
      <c r="E328" s="184">
        <v>3.6294599999999999</v>
      </c>
      <c r="F328" s="190">
        <v>1072.7</v>
      </c>
      <c r="G328" s="190">
        <v>3893.32</v>
      </c>
      <c r="H328" s="190">
        <v>0</v>
      </c>
      <c r="I328" s="190">
        <f>ROUND(E328*H328,2)</f>
        <v>0</v>
      </c>
      <c r="J328" s="190">
        <v>1072.7</v>
      </c>
      <c r="K328" s="190">
        <f>ROUND(E328*J328,2)</f>
        <v>3893.32</v>
      </c>
      <c r="L328" s="190">
        <v>21</v>
      </c>
      <c r="M328" s="190">
        <f>G328*(1+L328/100)</f>
        <v>4710.9171999999999</v>
      </c>
      <c r="N328" s="190">
        <v>0</v>
      </c>
      <c r="O328" s="190">
        <f>ROUND(E328*N328,2)</f>
        <v>0</v>
      </c>
      <c r="P328" s="190">
        <v>0</v>
      </c>
      <c r="Q328" s="190">
        <f>ROUND(E328*P328,2)</f>
        <v>0</v>
      </c>
      <c r="R328" s="190"/>
      <c r="S328" s="190"/>
      <c r="T328" s="191">
        <v>0</v>
      </c>
      <c r="U328" s="190">
        <f>ROUND(E328*T328,2)</f>
        <v>0</v>
      </c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 t="s">
        <v>211</v>
      </c>
      <c r="AF328" s="166"/>
      <c r="AG328" s="166"/>
      <c r="AH328" s="166"/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167"/>
      <c r="B329" s="177"/>
      <c r="C329" s="201" t="s">
        <v>212</v>
      </c>
      <c r="D329" s="180"/>
      <c r="E329" s="185"/>
      <c r="F329" s="190"/>
      <c r="G329" s="190"/>
      <c r="H329" s="190"/>
      <c r="I329" s="190"/>
      <c r="J329" s="190"/>
      <c r="K329" s="190"/>
      <c r="L329" s="190"/>
      <c r="M329" s="190"/>
      <c r="N329" s="190"/>
      <c r="O329" s="190"/>
      <c r="P329" s="190"/>
      <c r="Q329" s="190"/>
      <c r="R329" s="190"/>
      <c r="S329" s="190"/>
      <c r="T329" s="191"/>
      <c r="U329" s="190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 t="s">
        <v>131</v>
      </c>
      <c r="AF329" s="166">
        <v>0</v>
      </c>
      <c r="AG329" s="166"/>
      <c r="AH329" s="166"/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outlineLevel="1" x14ac:dyDescent="0.2">
      <c r="A330" s="167"/>
      <c r="B330" s="177"/>
      <c r="C330" s="201" t="s">
        <v>322</v>
      </c>
      <c r="D330" s="180"/>
      <c r="E330" s="185"/>
      <c r="F330" s="190"/>
      <c r="G330" s="190"/>
      <c r="H330" s="190"/>
      <c r="I330" s="190"/>
      <c r="J330" s="190"/>
      <c r="K330" s="190"/>
      <c r="L330" s="190"/>
      <c r="M330" s="190"/>
      <c r="N330" s="190"/>
      <c r="O330" s="190"/>
      <c r="P330" s="190"/>
      <c r="Q330" s="190"/>
      <c r="R330" s="190"/>
      <c r="S330" s="190"/>
      <c r="T330" s="191"/>
      <c r="U330" s="190"/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 t="s">
        <v>131</v>
      </c>
      <c r="AF330" s="166">
        <v>0</v>
      </c>
      <c r="AG330" s="166"/>
      <c r="AH330" s="166"/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outlineLevel="1" x14ac:dyDescent="0.2">
      <c r="A331" s="167"/>
      <c r="B331" s="177"/>
      <c r="C331" s="201" t="s">
        <v>323</v>
      </c>
      <c r="D331" s="180"/>
      <c r="E331" s="185">
        <v>3.6294599999999999</v>
      </c>
      <c r="F331" s="190"/>
      <c r="G331" s="190"/>
      <c r="H331" s="190"/>
      <c r="I331" s="190"/>
      <c r="J331" s="190"/>
      <c r="K331" s="190"/>
      <c r="L331" s="190"/>
      <c r="M331" s="190"/>
      <c r="N331" s="190"/>
      <c r="O331" s="190"/>
      <c r="P331" s="190"/>
      <c r="Q331" s="190"/>
      <c r="R331" s="190"/>
      <c r="S331" s="190"/>
      <c r="T331" s="191"/>
      <c r="U331" s="190"/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 t="s">
        <v>131</v>
      </c>
      <c r="AF331" s="166">
        <v>0</v>
      </c>
      <c r="AG331" s="166"/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x14ac:dyDescent="0.2">
      <c r="A332" s="173" t="s">
        <v>124</v>
      </c>
      <c r="B332" s="178" t="s">
        <v>90</v>
      </c>
      <c r="C332" s="203" t="s">
        <v>91</v>
      </c>
      <c r="D332" s="182"/>
      <c r="E332" s="187"/>
      <c r="F332" s="192"/>
      <c r="G332" s="192">
        <f>SUMIF(AE333:AE404,"&lt;&gt;NOR",G333:G404)</f>
        <v>89183.51</v>
      </c>
      <c r="H332" s="192"/>
      <c r="I332" s="192">
        <f>SUM(I333:I404)</f>
        <v>23688.260000000002</v>
      </c>
      <c r="J332" s="192"/>
      <c r="K332" s="192">
        <f>SUM(K333:K404)</f>
        <v>65495.25</v>
      </c>
      <c r="L332" s="192"/>
      <c r="M332" s="192">
        <f>SUM(M333:M404)</f>
        <v>107912.0471</v>
      </c>
      <c r="N332" s="192"/>
      <c r="O332" s="192">
        <f>SUM(O333:O404)</f>
        <v>2.42</v>
      </c>
      <c r="P332" s="192"/>
      <c r="Q332" s="192">
        <f>SUM(Q333:Q404)</f>
        <v>0</v>
      </c>
      <c r="R332" s="192"/>
      <c r="S332" s="192"/>
      <c r="T332" s="193"/>
      <c r="U332" s="192">
        <f>SUM(U333:U404)</f>
        <v>0</v>
      </c>
      <c r="AE332" t="s">
        <v>125</v>
      </c>
    </row>
    <row r="333" spans="1:60" outlineLevel="1" x14ac:dyDescent="0.2">
      <c r="A333" s="167">
        <v>36</v>
      </c>
      <c r="B333" s="177" t="s">
        <v>324</v>
      </c>
      <c r="C333" s="200" t="s">
        <v>325</v>
      </c>
      <c r="D333" s="179" t="s">
        <v>128</v>
      </c>
      <c r="E333" s="184">
        <v>138.92155</v>
      </c>
      <c r="F333" s="190">
        <v>391</v>
      </c>
      <c r="G333" s="190">
        <v>54318.33</v>
      </c>
      <c r="H333" s="190">
        <v>0</v>
      </c>
      <c r="I333" s="190">
        <f>ROUND(E333*H333,2)</f>
        <v>0</v>
      </c>
      <c r="J333" s="190">
        <v>391</v>
      </c>
      <c r="K333" s="190">
        <f>ROUND(E333*J333,2)</f>
        <v>54318.33</v>
      </c>
      <c r="L333" s="190">
        <v>21</v>
      </c>
      <c r="M333" s="190">
        <f>G333*(1+L333/100)</f>
        <v>65725.179300000003</v>
      </c>
      <c r="N333" s="190">
        <v>7.3999999999999999E-4</v>
      </c>
      <c r="O333" s="190">
        <f>ROUND(E333*N333,2)</f>
        <v>0.1</v>
      </c>
      <c r="P333" s="190">
        <v>0</v>
      </c>
      <c r="Q333" s="190">
        <f>ROUND(E333*P333,2)</f>
        <v>0</v>
      </c>
      <c r="R333" s="190"/>
      <c r="S333" s="190"/>
      <c r="T333" s="191">
        <v>0</v>
      </c>
      <c r="U333" s="190">
        <f>ROUND(E333*T333,2)</f>
        <v>0</v>
      </c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 t="s">
        <v>248</v>
      </c>
      <c r="AF333" s="166"/>
      <c r="AG333" s="166"/>
      <c r="AH333" s="166"/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ht="22.5" outlineLevel="1" x14ac:dyDescent="0.2">
      <c r="A334" s="167"/>
      <c r="B334" s="177"/>
      <c r="C334" s="201" t="s">
        <v>326</v>
      </c>
      <c r="D334" s="180"/>
      <c r="E334" s="185"/>
      <c r="F334" s="190"/>
      <c r="G334" s="190"/>
      <c r="H334" s="190"/>
      <c r="I334" s="190"/>
      <c r="J334" s="190"/>
      <c r="K334" s="190"/>
      <c r="L334" s="190"/>
      <c r="M334" s="190"/>
      <c r="N334" s="190"/>
      <c r="O334" s="190"/>
      <c r="P334" s="190"/>
      <c r="Q334" s="190"/>
      <c r="R334" s="190"/>
      <c r="S334" s="190"/>
      <c r="T334" s="191"/>
      <c r="U334" s="190"/>
      <c r="V334" s="166"/>
      <c r="W334" s="166"/>
      <c r="X334" s="166"/>
      <c r="Y334" s="166"/>
      <c r="Z334" s="166"/>
      <c r="AA334" s="166"/>
      <c r="AB334" s="166"/>
      <c r="AC334" s="166"/>
      <c r="AD334" s="166"/>
      <c r="AE334" s="166" t="s">
        <v>131</v>
      </c>
      <c r="AF334" s="166">
        <v>0</v>
      </c>
      <c r="AG334" s="166"/>
      <c r="AH334" s="166"/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167"/>
      <c r="B335" s="177"/>
      <c r="C335" s="201" t="s">
        <v>327</v>
      </c>
      <c r="D335" s="180"/>
      <c r="E335" s="185"/>
      <c r="F335" s="190"/>
      <c r="G335" s="190"/>
      <c r="H335" s="190"/>
      <c r="I335" s="190"/>
      <c r="J335" s="190"/>
      <c r="K335" s="190"/>
      <c r="L335" s="190"/>
      <c r="M335" s="190"/>
      <c r="N335" s="190"/>
      <c r="O335" s="190"/>
      <c r="P335" s="190"/>
      <c r="Q335" s="190"/>
      <c r="R335" s="190"/>
      <c r="S335" s="190"/>
      <c r="T335" s="191"/>
      <c r="U335" s="190"/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 t="s">
        <v>131</v>
      </c>
      <c r="AF335" s="166">
        <v>0</v>
      </c>
      <c r="AG335" s="166"/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167"/>
      <c r="B336" s="177"/>
      <c r="C336" s="201" t="s">
        <v>328</v>
      </c>
      <c r="D336" s="180"/>
      <c r="E336" s="185">
        <v>0.9</v>
      </c>
      <c r="F336" s="190"/>
      <c r="G336" s="190"/>
      <c r="H336" s="190"/>
      <c r="I336" s="190"/>
      <c r="J336" s="190"/>
      <c r="K336" s="190"/>
      <c r="L336" s="190"/>
      <c r="M336" s="190"/>
      <c r="N336" s="190"/>
      <c r="O336" s="190"/>
      <c r="P336" s="190"/>
      <c r="Q336" s="190"/>
      <c r="R336" s="190"/>
      <c r="S336" s="190"/>
      <c r="T336" s="191"/>
      <c r="U336" s="190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 t="s">
        <v>131</v>
      </c>
      <c r="AF336" s="166">
        <v>0</v>
      </c>
      <c r="AG336" s="166"/>
      <c r="AH336" s="166"/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167"/>
      <c r="B337" s="177"/>
      <c r="C337" s="201" t="s">
        <v>329</v>
      </c>
      <c r="D337" s="180"/>
      <c r="E337" s="185">
        <v>1.1498999999999999</v>
      </c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0"/>
      <c r="R337" s="190"/>
      <c r="S337" s="190"/>
      <c r="T337" s="191"/>
      <c r="U337" s="190"/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 t="s">
        <v>131</v>
      </c>
      <c r="AF337" s="166">
        <v>0</v>
      </c>
      <c r="AG337" s="166"/>
      <c r="AH337" s="166"/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167"/>
      <c r="B338" s="177"/>
      <c r="C338" s="201" t="s">
        <v>330</v>
      </c>
      <c r="D338" s="180"/>
      <c r="E338" s="185">
        <v>1.06335</v>
      </c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0"/>
      <c r="R338" s="190"/>
      <c r="S338" s="190"/>
      <c r="T338" s="191"/>
      <c r="U338" s="190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 t="s">
        <v>131</v>
      </c>
      <c r="AF338" s="166">
        <v>0</v>
      </c>
      <c r="AG338" s="166"/>
      <c r="AH338" s="166"/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167"/>
      <c r="B339" s="177"/>
      <c r="C339" s="201" t="s">
        <v>331</v>
      </c>
      <c r="D339" s="180"/>
      <c r="E339" s="185">
        <v>1.1655</v>
      </c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0"/>
      <c r="R339" s="190"/>
      <c r="S339" s="190"/>
      <c r="T339" s="191"/>
      <c r="U339" s="190"/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 t="s">
        <v>131</v>
      </c>
      <c r="AF339" s="166">
        <v>0</v>
      </c>
      <c r="AG339" s="166"/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167"/>
      <c r="B340" s="177"/>
      <c r="C340" s="202" t="s">
        <v>137</v>
      </c>
      <c r="D340" s="181"/>
      <c r="E340" s="186">
        <v>4.2787499999999996</v>
      </c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0"/>
      <c r="R340" s="190"/>
      <c r="S340" s="190"/>
      <c r="T340" s="191"/>
      <c r="U340" s="190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 t="s">
        <v>131</v>
      </c>
      <c r="AF340" s="166">
        <v>1</v>
      </c>
      <c r="AG340" s="166"/>
      <c r="AH340" s="166"/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ht="22.5" outlineLevel="1" x14ac:dyDescent="0.2">
      <c r="A341" s="167"/>
      <c r="B341" s="177"/>
      <c r="C341" s="201" t="s">
        <v>332</v>
      </c>
      <c r="D341" s="180"/>
      <c r="E341" s="185"/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0"/>
      <c r="R341" s="190"/>
      <c r="S341" s="190"/>
      <c r="T341" s="191"/>
      <c r="U341" s="190"/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 t="s">
        <v>131</v>
      </c>
      <c r="AF341" s="166">
        <v>0</v>
      </c>
      <c r="AG341" s="166"/>
      <c r="AH341" s="166"/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167"/>
      <c r="B342" s="177"/>
      <c r="C342" s="201" t="s">
        <v>333</v>
      </c>
      <c r="D342" s="180"/>
      <c r="E342" s="185">
        <v>29.145</v>
      </c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0"/>
      <c r="R342" s="190"/>
      <c r="S342" s="190"/>
      <c r="T342" s="191"/>
      <c r="U342" s="190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 t="s">
        <v>131</v>
      </c>
      <c r="AF342" s="166">
        <v>0</v>
      </c>
      <c r="AG342" s="166"/>
      <c r="AH342" s="166"/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ht="22.5" outlineLevel="1" x14ac:dyDescent="0.2">
      <c r="A343" s="167"/>
      <c r="B343" s="177"/>
      <c r="C343" s="201" t="s">
        <v>334</v>
      </c>
      <c r="D343" s="180"/>
      <c r="E343" s="185">
        <v>29.435400000000001</v>
      </c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0"/>
      <c r="R343" s="190"/>
      <c r="S343" s="190"/>
      <c r="T343" s="191"/>
      <c r="U343" s="190"/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 t="s">
        <v>131</v>
      </c>
      <c r="AF343" s="166">
        <v>0</v>
      </c>
      <c r="AG343" s="166"/>
      <c r="AH343" s="166"/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ht="22.5" outlineLevel="1" x14ac:dyDescent="0.2">
      <c r="A344" s="167"/>
      <c r="B344" s="177"/>
      <c r="C344" s="201" t="s">
        <v>335</v>
      </c>
      <c r="D344" s="180"/>
      <c r="E344" s="185">
        <v>28.581800000000001</v>
      </c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0"/>
      <c r="R344" s="190"/>
      <c r="S344" s="190"/>
      <c r="T344" s="191"/>
      <c r="U344" s="190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 t="s">
        <v>131</v>
      </c>
      <c r="AF344" s="166">
        <v>0</v>
      </c>
      <c r="AG344" s="166"/>
      <c r="AH344" s="166"/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ht="22.5" outlineLevel="1" x14ac:dyDescent="0.2">
      <c r="A345" s="167"/>
      <c r="B345" s="177"/>
      <c r="C345" s="201" t="s">
        <v>336</v>
      </c>
      <c r="D345" s="180"/>
      <c r="E345" s="185">
        <v>34.292999999999999</v>
      </c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0"/>
      <c r="R345" s="190"/>
      <c r="S345" s="190"/>
      <c r="T345" s="191"/>
      <c r="U345" s="190"/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 t="s">
        <v>131</v>
      </c>
      <c r="AF345" s="166">
        <v>0</v>
      </c>
      <c r="AG345" s="166"/>
      <c r="AH345" s="166"/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167"/>
      <c r="B346" s="177"/>
      <c r="C346" s="202" t="s">
        <v>137</v>
      </c>
      <c r="D346" s="181"/>
      <c r="E346" s="186">
        <v>121.4552</v>
      </c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0"/>
      <c r="R346" s="190"/>
      <c r="S346" s="190"/>
      <c r="T346" s="191"/>
      <c r="U346" s="190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 t="s">
        <v>131</v>
      </c>
      <c r="AF346" s="166">
        <v>1</v>
      </c>
      <c r="AG346" s="166"/>
      <c r="AH346" s="166"/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outlineLevel="1" x14ac:dyDescent="0.2">
      <c r="A347" s="167"/>
      <c r="B347" s="177"/>
      <c r="C347" s="201" t="s">
        <v>337</v>
      </c>
      <c r="D347" s="180"/>
      <c r="E347" s="185"/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0"/>
      <c r="R347" s="190"/>
      <c r="S347" s="190"/>
      <c r="T347" s="191"/>
      <c r="U347" s="190"/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 t="s">
        <v>131</v>
      </c>
      <c r="AF347" s="166">
        <v>0</v>
      </c>
      <c r="AG347" s="166"/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outlineLevel="1" x14ac:dyDescent="0.2">
      <c r="A348" s="167"/>
      <c r="B348" s="177"/>
      <c r="C348" s="201" t="s">
        <v>338</v>
      </c>
      <c r="D348" s="180"/>
      <c r="E348" s="185">
        <v>1.8</v>
      </c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0"/>
      <c r="R348" s="190"/>
      <c r="S348" s="190"/>
      <c r="T348" s="191"/>
      <c r="U348" s="190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 t="s">
        <v>131</v>
      </c>
      <c r="AF348" s="166">
        <v>0</v>
      </c>
      <c r="AG348" s="166"/>
      <c r="AH348" s="166"/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167"/>
      <c r="B349" s="177"/>
      <c r="C349" s="201" t="s">
        <v>339</v>
      </c>
      <c r="D349" s="180"/>
      <c r="E349" s="185">
        <v>3.0495000000000001</v>
      </c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0"/>
      <c r="R349" s="190"/>
      <c r="S349" s="190"/>
      <c r="T349" s="191"/>
      <c r="U349" s="190"/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 t="s">
        <v>131</v>
      </c>
      <c r="AF349" s="166">
        <v>0</v>
      </c>
      <c r="AG349" s="166"/>
      <c r="AH349" s="166"/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167"/>
      <c r="B350" s="177"/>
      <c r="C350" s="201" t="s">
        <v>340</v>
      </c>
      <c r="D350" s="180"/>
      <c r="E350" s="185">
        <v>2.5065</v>
      </c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0"/>
      <c r="R350" s="190"/>
      <c r="S350" s="190"/>
      <c r="T350" s="191"/>
      <c r="U350" s="190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 t="s">
        <v>131</v>
      </c>
      <c r="AF350" s="166">
        <v>0</v>
      </c>
      <c r="AG350" s="166"/>
      <c r="AH350" s="166"/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outlineLevel="1" x14ac:dyDescent="0.2">
      <c r="A351" s="167"/>
      <c r="B351" s="177"/>
      <c r="C351" s="201" t="s">
        <v>341</v>
      </c>
      <c r="D351" s="180"/>
      <c r="E351" s="185">
        <v>5.8315999999999999</v>
      </c>
      <c r="F351" s="190"/>
      <c r="G351" s="190"/>
      <c r="H351" s="190"/>
      <c r="I351" s="190"/>
      <c r="J351" s="190"/>
      <c r="K351" s="190"/>
      <c r="L351" s="190"/>
      <c r="M351" s="190"/>
      <c r="N351" s="190"/>
      <c r="O351" s="190"/>
      <c r="P351" s="190"/>
      <c r="Q351" s="190"/>
      <c r="R351" s="190"/>
      <c r="S351" s="190"/>
      <c r="T351" s="191"/>
      <c r="U351" s="190"/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 t="s">
        <v>131</v>
      </c>
      <c r="AF351" s="166">
        <v>0</v>
      </c>
      <c r="AG351" s="166"/>
      <c r="AH351" s="166"/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167"/>
      <c r="B352" s="177"/>
      <c r="C352" s="202" t="s">
        <v>137</v>
      </c>
      <c r="D352" s="181"/>
      <c r="E352" s="186">
        <v>13.1876</v>
      </c>
      <c r="F352" s="190"/>
      <c r="G352" s="190"/>
      <c r="H352" s="190"/>
      <c r="I352" s="190"/>
      <c r="J352" s="190"/>
      <c r="K352" s="190"/>
      <c r="L352" s="190"/>
      <c r="M352" s="190"/>
      <c r="N352" s="190"/>
      <c r="O352" s="190"/>
      <c r="P352" s="190"/>
      <c r="Q352" s="190"/>
      <c r="R352" s="190"/>
      <c r="S352" s="190"/>
      <c r="T352" s="191"/>
      <c r="U352" s="190"/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 t="s">
        <v>131</v>
      </c>
      <c r="AF352" s="166">
        <v>1</v>
      </c>
      <c r="AG352" s="166"/>
      <c r="AH352" s="166"/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167">
        <v>37</v>
      </c>
      <c r="B353" s="177" t="s">
        <v>342</v>
      </c>
      <c r="C353" s="200" t="s">
        <v>343</v>
      </c>
      <c r="D353" s="179" t="s">
        <v>128</v>
      </c>
      <c r="E353" s="184">
        <v>13.6717</v>
      </c>
      <c r="F353" s="190">
        <v>382.5</v>
      </c>
      <c r="G353" s="190">
        <v>5229.43</v>
      </c>
      <c r="H353" s="190">
        <v>0</v>
      </c>
      <c r="I353" s="190">
        <f>ROUND(E353*H353,2)</f>
        <v>0</v>
      </c>
      <c r="J353" s="190">
        <v>382.5</v>
      </c>
      <c r="K353" s="190">
        <f>ROUND(E353*J353,2)</f>
        <v>5229.43</v>
      </c>
      <c r="L353" s="190">
        <v>21</v>
      </c>
      <c r="M353" s="190">
        <f>G353*(1+L353/100)</f>
        <v>6327.6103000000003</v>
      </c>
      <c r="N353" s="190">
        <v>8.0000000000000007E-5</v>
      </c>
      <c r="O353" s="190">
        <f>ROUND(E353*N353,2)</f>
        <v>0</v>
      </c>
      <c r="P353" s="190">
        <v>0</v>
      </c>
      <c r="Q353" s="190">
        <f>ROUND(E353*P353,2)</f>
        <v>0</v>
      </c>
      <c r="R353" s="190"/>
      <c r="S353" s="190"/>
      <c r="T353" s="191">
        <v>0</v>
      </c>
      <c r="U353" s="190">
        <f>ROUND(E353*T353,2)</f>
        <v>0</v>
      </c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 t="s">
        <v>248</v>
      </c>
      <c r="AF353" s="166"/>
      <c r="AG353" s="166"/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ht="22.5" outlineLevel="1" x14ac:dyDescent="0.2">
      <c r="A354" s="167"/>
      <c r="B354" s="177"/>
      <c r="C354" s="201" t="s">
        <v>344</v>
      </c>
      <c r="D354" s="180"/>
      <c r="E354" s="185"/>
      <c r="F354" s="190"/>
      <c r="G354" s="190"/>
      <c r="H354" s="190"/>
      <c r="I354" s="190"/>
      <c r="J354" s="190"/>
      <c r="K354" s="190"/>
      <c r="L354" s="190"/>
      <c r="M354" s="190"/>
      <c r="N354" s="190"/>
      <c r="O354" s="190"/>
      <c r="P354" s="190"/>
      <c r="Q354" s="190"/>
      <c r="R354" s="190"/>
      <c r="S354" s="190"/>
      <c r="T354" s="191"/>
      <c r="U354" s="190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 t="s">
        <v>131</v>
      </c>
      <c r="AF354" s="166">
        <v>0</v>
      </c>
      <c r="AG354" s="166"/>
      <c r="AH354" s="166"/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167"/>
      <c r="B355" s="177"/>
      <c r="C355" s="201" t="s">
        <v>133</v>
      </c>
      <c r="D355" s="180"/>
      <c r="E355" s="185">
        <v>2.7118000000000002</v>
      </c>
      <c r="F355" s="190"/>
      <c r="G355" s="190"/>
      <c r="H355" s="190"/>
      <c r="I355" s="190"/>
      <c r="J355" s="190"/>
      <c r="K355" s="190"/>
      <c r="L355" s="190"/>
      <c r="M355" s="190"/>
      <c r="N355" s="190"/>
      <c r="O355" s="190"/>
      <c r="P355" s="190"/>
      <c r="Q355" s="190"/>
      <c r="R355" s="190"/>
      <c r="S355" s="190"/>
      <c r="T355" s="191"/>
      <c r="U355" s="190"/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 t="s">
        <v>131</v>
      </c>
      <c r="AF355" s="166">
        <v>0</v>
      </c>
      <c r="AG355" s="166"/>
      <c r="AH355" s="166"/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ht="33.75" outlineLevel="1" x14ac:dyDescent="0.2">
      <c r="A356" s="167"/>
      <c r="B356" s="177"/>
      <c r="C356" s="201" t="s">
        <v>134</v>
      </c>
      <c r="D356" s="180"/>
      <c r="E356" s="185">
        <v>4.3452000000000002</v>
      </c>
      <c r="F356" s="190"/>
      <c r="G356" s="190"/>
      <c r="H356" s="190"/>
      <c r="I356" s="190"/>
      <c r="J356" s="190"/>
      <c r="K356" s="190"/>
      <c r="L356" s="190"/>
      <c r="M356" s="190"/>
      <c r="N356" s="190"/>
      <c r="O356" s="190"/>
      <c r="P356" s="190"/>
      <c r="Q356" s="190"/>
      <c r="R356" s="190"/>
      <c r="S356" s="190"/>
      <c r="T356" s="191"/>
      <c r="U356" s="190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 t="s">
        <v>131</v>
      </c>
      <c r="AF356" s="166">
        <v>0</v>
      </c>
      <c r="AG356" s="166"/>
      <c r="AH356" s="166"/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ht="33.75" outlineLevel="1" x14ac:dyDescent="0.2">
      <c r="A357" s="167"/>
      <c r="B357" s="177"/>
      <c r="C357" s="201" t="s">
        <v>135</v>
      </c>
      <c r="D357" s="180"/>
      <c r="E357" s="185">
        <v>3.3672499999999999</v>
      </c>
      <c r="F357" s="190"/>
      <c r="G357" s="190"/>
      <c r="H357" s="190"/>
      <c r="I357" s="190"/>
      <c r="J357" s="190"/>
      <c r="K357" s="190"/>
      <c r="L357" s="190"/>
      <c r="M357" s="190"/>
      <c r="N357" s="190"/>
      <c r="O357" s="190"/>
      <c r="P357" s="190"/>
      <c r="Q357" s="190"/>
      <c r="R357" s="190"/>
      <c r="S357" s="190"/>
      <c r="T357" s="191"/>
      <c r="U357" s="190"/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 t="s">
        <v>131</v>
      </c>
      <c r="AF357" s="166">
        <v>0</v>
      </c>
      <c r="AG357" s="166"/>
      <c r="AH357" s="166"/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167"/>
      <c r="B358" s="177"/>
      <c r="C358" s="201" t="s">
        <v>136</v>
      </c>
      <c r="D358" s="180"/>
      <c r="E358" s="185">
        <v>3.2474500000000002</v>
      </c>
      <c r="F358" s="190"/>
      <c r="G358" s="190"/>
      <c r="H358" s="190"/>
      <c r="I358" s="190"/>
      <c r="J358" s="190"/>
      <c r="K358" s="190"/>
      <c r="L358" s="190"/>
      <c r="M358" s="190"/>
      <c r="N358" s="190"/>
      <c r="O358" s="190"/>
      <c r="P358" s="190"/>
      <c r="Q358" s="190"/>
      <c r="R358" s="190"/>
      <c r="S358" s="190"/>
      <c r="T358" s="191"/>
      <c r="U358" s="190"/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 t="s">
        <v>131</v>
      </c>
      <c r="AF358" s="166">
        <v>0</v>
      </c>
      <c r="AG358" s="166"/>
      <c r="AH358" s="166"/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167"/>
      <c r="B359" s="177"/>
      <c r="C359" s="202" t="s">
        <v>137</v>
      </c>
      <c r="D359" s="181"/>
      <c r="E359" s="186">
        <v>13.6717</v>
      </c>
      <c r="F359" s="190"/>
      <c r="G359" s="190"/>
      <c r="H359" s="190"/>
      <c r="I359" s="190"/>
      <c r="J359" s="190"/>
      <c r="K359" s="190"/>
      <c r="L359" s="190"/>
      <c r="M359" s="190"/>
      <c r="N359" s="190"/>
      <c r="O359" s="190"/>
      <c r="P359" s="190"/>
      <c r="Q359" s="190"/>
      <c r="R359" s="190"/>
      <c r="S359" s="190"/>
      <c r="T359" s="191"/>
      <c r="U359" s="190"/>
      <c r="V359" s="166"/>
      <c r="W359" s="166"/>
      <c r="X359" s="166"/>
      <c r="Y359" s="166"/>
      <c r="Z359" s="166"/>
      <c r="AA359" s="166"/>
      <c r="AB359" s="166"/>
      <c r="AC359" s="166"/>
      <c r="AD359" s="166"/>
      <c r="AE359" s="166" t="s">
        <v>131</v>
      </c>
      <c r="AF359" s="166">
        <v>1</v>
      </c>
      <c r="AG359" s="166"/>
      <c r="AH359" s="166"/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167">
        <v>38</v>
      </c>
      <c r="B360" s="177" t="s">
        <v>345</v>
      </c>
      <c r="C360" s="200" t="s">
        <v>346</v>
      </c>
      <c r="D360" s="179" t="s">
        <v>128</v>
      </c>
      <c r="E360" s="184">
        <v>13.6717</v>
      </c>
      <c r="F360" s="190">
        <v>263.5</v>
      </c>
      <c r="G360" s="190">
        <v>3602.49</v>
      </c>
      <c r="H360" s="190">
        <v>0</v>
      </c>
      <c r="I360" s="190">
        <f>ROUND(E360*H360,2)</f>
        <v>0</v>
      </c>
      <c r="J360" s="190">
        <v>263.5</v>
      </c>
      <c r="K360" s="190">
        <f>ROUND(E360*J360,2)</f>
        <v>3602.49</v>
      </c>
      <c r="L360" s="190">
        <v>21</v>
      </c>
      <c r="M360" s="190">
        <f>G360*(1+L360/100)</f>
        <v>4359.0128999999997</v>
      </c>
      <c r="N360" s="190">
        <v>7.3999999999999999E-4</v>
      </c>
      <c r="O360" s="190">
        <f>ROUND(E360*N360,2)</f>
        <v>0.01</v>
      </c>
      <c r="P360" s="190">
        <v>0</v>
      </c>
      <c r="Q360" s="190">
        <f>ROUND(E360*P360,2)</f>
        <v>0</v>
      </c>
      <c r="R360" s="190"/>
      <c r="S360" s="190"/>
      <c r="T360" s="191">
        <v>0</v>
      </c>
      <c r="U360" s="190">
        <f>ROUND(E360*T360,2)</f>
        <v>0</v>
      </c>
      <c r="V360" s="166"/>
      <c r="W360" s="166"/>
      <c r="X360" s="166"/>
      <c r="Y360" s="166"/>
      <c r="Z360" s="166"/>
      <c r="AA360" s="166"/>
      <c r="AB360" s="166"/>
      <c r="AC360" s="166"/>
      <c r="AD360" s="166"/>
      <c r="AE360" s="166" t="s">
        <v>248</v>
      </c>
      <c r="AF360" s="166"/>
      <c r="AG360" s="166"/>
      <c r="AH360" s="166"/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ht="22.5" outlineLevel="1" x14ac:dyDescent="0.2">
      <c r="A361" s="167"/>
      <c r="B361" s="177"/>
      <c r="C361" s="201" t="s">
        <v>347</v>
      </c>
      <c r="D361" s="180"/>
      <c r="E361" s="185"/>
      <c r="F361" s="190"/>
      <c r="G361" s="190"/>
      <c r="H361" s="190"/>
      <c r="I361" s="190"/>
      <c r="J361" s="190"/>
      <c r="K361" s="190"/>
      <c r="L361" s="190"/>
      <c r="M361" s="190"/>
      <c r="N361" s="190"/>
      <c r="O361" s="190"/>
      <c r="P361" s="190"/>
      <c r="Q361" s="190"/>
      <c r="R361" s="190"/>
      <c r="S361" s="190"/>
      <c r="T361" s="191"/>
      <c r="U361" s="190"/>
      <c r="V361" s="166"/>
      <c r="W361" s="166"/>
      <c r="X361" s="166"/>
      <c r="Y361" s="166"/>
      <c r="Z361" s="166"/>
      <c r="AA361" s="166"/>
      <c r="AB361" s="166"/>
      <c r="AC361" s="166"/>
      <c r="AD361" s="166"/>
      <c r="AE361" s="166" t="s">
        <v>131</v>
      </c>
      <c r="AF361" s="166">
        <v>0</v>
      </c>
      <c r="AG361" s="166"/>
      <c r="AH361" s="166"/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outlineLevel="1" x14ac:dyDescent="0.2">
      <c r="A362" s="167"/>
      <c r="B362" s="177"/>
      <c r="C362" s="201" t="s">
        <v>133</v>
      </c>
      <c r="D362" s="180"/>
      <c r="E362" s="185">
        <v>2.7118000000000002</v>
      </c>
      <c r="F362" s="190"/>
      <c r="G362" s="190"/>
      <c r="H362" s="190"/>
      <c r="I362" s="190"/>
      <c r="J362" s="190"/>
      <c r="K362" s="190"/>
      <c r="L362" s="190"/>
      <c r="M362" s="190"/>
      <c r="N362" s="190"/>
      <c r="O362" s="190"/>
      <c r="P362" s="190"/>
      <c r="Q362" s="190"/>
      <c r="R362" s="190"/>
      <c r="S362" s="190"/>
      <c r="T362" s="191"/>
      <c r="U362" s="190"/>
      <c r="V362" s="166"/>
      <c r="W362" s="166"/>
      <c r="X362" s="166"/>
      <c r="Y362" s="166"/>
      <c r="Z362" s="166"/>
      <c r="AA362" s="166"/>
      <c r="AB362" s="166"/>
      <c r="AC362" s="166"/>
      <c r="AD362" s="166"/>
      <c r="AE362" s="166" t="s">
        <v>131</v>
      </c>
      <c r="AF362" s="166">
        <v>0</v>
      </c>
      <c r="AG362" s="166"/>
      <c r="AH362" s="166"/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ht="33.75" outlineLevel="1" x14ac:dyDescent="0.2">
      <c r="A363" s="167"/>
      <c r="B363" s="177"/>
      <c r="C363" s="201" t="s">
        <v>134</v>
      </c>
      <c r="D363" s="180"/>
      <c r="E363" s="185">
        <v>4.3452000000000002</v>
      </c>
      <c r="F363" s="190"/>
      <c r="G363" s="190"/>
      <c r="H363" s="190"/>
      <c r="I363" s="190"/>
      <c r="J363" s="190"/>
      <c r="K363" s="190"/>
      <c r="L363" s="190"/>
      <c r="M363" s="190"/>
      <c r="N363" s="190"/>
      <c r="O363" s="190"/>
      <c r="P363" s="190"/>
      <c r="Q363" s="190"/>
      <c r="R363" s="190"/>
      <c r="S363" s="190"/>
      <c r="T363" s="191"/>
      <c r="U363" s="190"/>
      <c r="V363" s="166"/>
      <c r="W363" s="166"/>
      <c r="X363" s="166"/>
      <c r="Y363" s="166"/>
      <c r="Z363" s="166"/>
      <c r="AA363" s="166"/>
      <c r="AB363" s="166"/>
      <c r="AC363" s="166"/>
      <c r="AD363" s="166"/>
      <c r="AE363" s="166" t="s">
        <v>131</v>
      </c>
      <c r="AF363" s="166">
        <v>0</v>
      </c>
      <c r="AG363" s="166"/>
      <c r="AH363" s="166"/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ht="33.75" outlineLevel="1" x14ac:dyDescent="0.2">
      <c r="A364" s="167"/>
      <c r="B364" s="177"/>
      <c r="C364" s="201" t="s">
        <v>135</v>
      </c>
      <c r="D364" s="180"/>
      <c r="E364" s="185">
        <v>3.3672499999999999</v>
      </c>
      <c r="F364" s="190"/>
      <c r="G364" s="190"/>
      <c r="H364" s="190"/>
      <c r="I364" s="190"/>
      <c r="J364" s="190"/>
      <c r="K364" s="190"/>
      <c r="L364" s="190"/>
      <c r="M364" s="190"/>
      <c r="N364" s="190"/>
      <c r="O364" s="190"/>
      <c r="P364" s="190"/>
      <c r="Q364" s="190"/>
      <c r="R364" s="190"/>
      <c r="S364" s="190"/>
      <c r="T364" s="191"/>
      <c r="U364" s="190"/>
      <c r="V364" s="166"/>
      <c r="W364" s="166"/>
      <c r="X364" s="166"/>
      <c r="Y364" s="166"/>
      <c r="Z364" s="166"/>
      <c r="AA364" s="166"/>
      <c r="AB364" s="166"/>
      <c r="AC364" s="166"/>
      <c r="AD364" s="166"/>
      <c r="AE364" s="166" t="s">
        <v>131</v>
      </c>
      <c r="AF364" s="166">
        <v>0</v>
      </c>
      <c r="AG364" s="166"/>
      <c r="AH364" s="166"/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outlineLevel="1" x14ac:dyDescent="0.2">
      <c r="A365" s="167"/>
      <c r="B365" s="177"/>
      <c r="C365" s="201" t="s">
        <v>136</v>
      </c>
      <c r="D365" s="180"/>
      <c r="E365" s="185">
        <v>3.2474500000000002</v>
      </c>
      <c r="F365" s="190"/>
      <c r="G365" s="190"/>
      <c r="H365" s="190"/>
      <c r="I365" s="190"/>
      <c r="J365" s="190"/>
      <c r="K365" s="190"/>
      <c r="L365" s="190"/>
      <c r="M365" s="190"/>
      <c r="N365" s="190"/>
      <c r="O365" s="190"/>
      <c r="P365" s="190"/>
      <c r="Q365" s="190"/>
      <c r="R365" s="190"/>
      <c r="S365" s="190"/>
      <c r="T365" s="191"/>
      <c r="U365" s="190"/>
      <c r="V365" s="166"/>
      <c r="W365" s="166"/>
      <c r="X365" s="166"/>
      <c r="Y365" s="166"/>
      <c r="Z365" s="166"/>
      <c r="AA365" s="166"/>
      <c r="AB365" s="166"/>
      <c r="AC365" s="166"/>
      <c r="AD365" s="166"/>
      <c r="AE365" s="166" t="s">
        <v>131</v>
      </c>
      <c r="AF365" s="166">
        <v>0</v>
      </c>
      <c r="AG365" s="166"/>
      <c r="AH365" s="166"/>
      <c r="AI365" s="166"/>
      <c r="AJ365" s="166"/>
      <c r="AK365" s="166"/>
      <c r="AL365" s="166"/>
      <c r="AM365" s="166"/>
      <c r="AN365" s="166"/>
      <c r="AO365" s="166"/>
      <c r="AP365" s="166"/>
      <c r="AQ365" s="166"/>
      <c r="AR365" s="166"/>
      <c r="AS365" s="166"/>
      <c r="AT365" s="166"/>
      <c r="AU365" s="166"/>
      <c r="AV365" s="166"/>
      <c r="AW365" s="166"/>
      <c r="AX365" s="166"/>
      <c r="AY365" s="166"/>
      <c r="AZ365" s="166"/>
      <c r="BA365" s="166"/>
      <c r="BB365" s="166"/>
      <c r="BC365" s="166"/>
      <c r="BD365" s="166"/>
      <c r="BE365" s="166"/>
      <c r="BF365" s="166"/>
      <c r="BG365" s="166"/>
      <c r="BH365" s="166"/>
    </row>
    <row r="366" spans="1:60" outlineLevel="1" x14ac:dyDescent="0.2">
      <c r="A366" s="167"/>
      <c r="B366" s="177"/>
      <c r="C366" s="202" t="s">
        <v>137</v>
      </c>
      <c r="D366" s="181"/>
      <c r="E366" s="186">
        <v>13.6717</v>
      </c>
      <c r="F366" s="190"/>
      <c r="G366" s="190"/>
      <c r="H366" s="190"/>
      <c r="I366" s="190"/>
      <c r="J366" s="190"/>
      <c r="K366" s="190"/>
      <c r="L366" s="190"/>
      <c r="M366" s="190"/>
      <c r="N366" s="190"/>
      <c r="O366" s="190"/>
      <c r="P366" s="190"/>
      <c r="Q366" s="190"/>
      <c r="R366" s="190"/>
      <c r="S366" s="190"/>
      <c r="T366" s="191"/>
      <c r="U366" s="190"/>
      <c r="V366" s="166"/>
      <c r="W366" s="166"/>
      <c r="X366" s="166"/>
      <c r="Y366" s="166"/>
      <c r="Z366" s="166"/>
      <c r="AA366" s="166"/>
      <c r="AB366" s="166"/>
      <c r="AC366" s="166"/>
      <c r="AD366" s="166"/>
      <c r="AE366" s="166" t="s">
        <v>131</v>
      </c>
      <c r="AF366" s="166">
        <v>1</v>
      </c>
      <c r="AG366" s="166"/>
      <c r="AH366" s="166"/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ht="22.5" outlineLevel="1" x14ac:dyDescent="0.2">
      <c r="A367" s="167">
        <v>39</v>
      </c>
      <c r="B367" s="177" t="s">
        <v>348</v>
      </c>
      <c r="C367" s="200" t="s">
        <v>349</v>
      </c>
      <c r="D367" s="179" t="s">
        <v>128</v>
      </c>
      <c r="E367" s="184">
        <v>161.9862</v>
      </c>
      <c r="F367" s="190">
        <v>139</v>
      </c>
      <c r="G367" s="190">
        <v>22516.080000000002</v>
      </c>
      <c r="H367" s="190">
        <v>139</v>
      </c>
      <c r="I367" s="190">
        <f>ROUND(E367*H367,2)</f>
        <v>22516.080000000002</v>
      </c>
      <c r="J367" s="190">
        <v>0</v>
      </c>
      <c r="K367" s="190">
        <f>ROUND(E367*J367,2)</f>
        <v>0</v>
      </c>
      <c r="L367" s="190">
        <v>21</v>
      </c>
      <c r="M367" s="190">
        <f>G367*(1+L367/100)</f>
        <v>27244.4568</v>
      </c>
      <c r="N367" s="190">
        <v>1.38E-2</v>
      </c>
      <c r="O367" s="190">
        <f>ROUND(E367*N367,2)</f>
        <v>2.2400000000000002</v>
      </c>
      <c r="P367" s="190">
        <v>0</v>
      </c>
      <c r="Q367" s="190">
        <f>ROUND(E367*P367,2)</f>
        <v>0</v>
      </c>
      <c r="R367" s="190"/>
      <c r="S367" s="190"/>
      <c r="T367" s="191">
        <v>0</v>
      </c>
      <c r="U367" s="190">
        <f>ROUND(E367*T367,2)</f>
        <v>0</v>
      </c>
      <c r="V367" s="166"/>
      <c r="W367" s="166"/>
      <c r="X367" s="166"/>
      <c r="Y367" s="166"/>
      <c r="Z367" s="166"/>
      <c r="AA367" s="166"/>
      <c r="AB367" s="166"/>
      <c r="AC367" s="166"/>
      <c r="AD367" s="166"/>
      <c r="AE367" s="166" t="s">
        <v>350</v>
      </c>
      <c r="AF367" s="166"/>
      <c r="AG367" s="166"/>
      <c r="AH367" s="166"/>
      <c r="AI367" s="166"/>
      <c r="AJ367" s="166"/>
      <c r="AK367" s="166"/>
      <c r="AL367" s="166"/>
      <c r="AM367" s="166"/>
      <c r="AN367" s="166"/>
      <c r="AO367" s="166"/>
      <c r="AP367" s="166"/>
      <c r="AQ367" s="166"/>
      <c r="AR367" s="166"/>
      <c r="AS367" s="166"/>
      <c r="AT367" s="166"/>
      <c r="AU367" s="166"/>
      <c r="AV367" s="166"/>
      <c r="AW367" s="166"/>
      <c r="AX367" s="166"/>
      <c r="AY367" s="166"/>
      <c r="AZ367" s="166"/>
      <c r="BA367" s="166"/>
      <c r="BB367" s="166"/>
      <c r="BC367" s="166"/>
      <c r="BD367" s="166"/>
      <c r="BE367" s="166"/>
      <c r="BF367" s="166"/>
      <c r="BG367" s="166"/>
      <c r="BH367" s="166"/>
    </row>
    <row r="368" spans="1:60" ht="22.5" outlineLevel="1" x14ac:dyDescent="0.2">
      <c r="A368" s="167"/>
      <c r="B368" s="177"/>
      <c r="C368" s="201" t="s">
        <v>351</v>
      </c>
      <c r="D368" s="180"/>
      <c r="E368" s="185"/>
      <c r="F368" s="190"/>
      <c r="G368" s="190"/>
      <c r="H368" s="190"/>
      <c r="I368" s="190"/>
      <c r="J368" s="190"/>
      <c r="K368" s="190"/>
      <c r="L368" s="190"/>
      <c r="M368" s="190"/>
      <c r="N368" s="190"/>
      <c r="O368" s="190"/>
      <c r="P368" s="190"/>
      <c r="Q368" s="190"/>
      <c r="R368" s="190"/>
      <c r="S368" s="190"/>
      <c r="T368" s="191"/>
      <c r="U368" s="190"/>
      <c r="V368" s="166"/>
      <c r="W368" s="166"/>
      <c r="X368" s="166"/>
      <c r="Y368" s="166"/>
      <c r="Z368" s="166"/>
      <c r="AA368" s="166"/>
      <c r="AB368" s="166"/>
      <c r="AC368" s="166"/>
      <c r="AD368" s="166"/>
      <c r="AE368" s="166" t="s">
        <v>131</v>
      </c>
      <c r="AF368" s="166">
        <v>0</v>
      </c>
      <c r="AG368" s="166"/>
      <c r="AH368" s="166"/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outlineLevel="1" x14ac:dyDescent="0.2">
      <c r="A369" s="167"/>
      <c r="B369" s="177"/>
      <c r="C369" s="201" t="s">
        <v>333</v>
      </c>
      <c r="D369" s="180"/>
      <c r="E369" s="185">
        <v>29.145</v>
      </c>
      <c r="F369" s="190"/>
      <c r="G369" s="190"/>
      <c r="H369" s="190"/>
      <c r="I369" s="190"/>
      <c r="J369" s="190"/>
      <c r="K369" s="190"/>
      <c r="L369" s="190"/>
      <c r="M369" s="190"/>
      <c r="N369" s="190"/>
      <c r="O369" s="190"/>
      <c r="P369" s="190"/>
      <c r="Q369" s="190"/>
      <c r="R369" s="190"/>
      <c r="S369" s="190"/>
      <c r="T369" s="191"/>
      <c r="U369" s="190"/>
      <c r="V369" s="166"/>
      <c r="W369" s="166"/>
      <c r="X369" s="166"/>
      <c r="Y369" s="166"/>
      <c r="Z369" s="166"/>
      <c r="AA369" s="166"/>
      <c r="AB369" s="166"/>
      <c r="AC369" s="166"/>
      <c r="AD369" s="166"/>
      <c r="AE369" s="166" t="s">
        <v>131</v>
      </c>
      <c r="AF369" s="166">
        <v>0</v>
      </c>
      <c r="AG369" s="166"/>
      <c r="AH369" s="166"/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ht="22.5" outlineLevel="1" x14ac:dyDescent="0.2">
      <c r="A370" s="167"/>
      <c r="B370" s="177"/>
      <c r="C370" s="201" t="s">
        <v>334</v>
      </c>
      <c r="D370" s="180"/>
      <c r="E370" s="185">
        <v>29.435400000000001</v>
      </c>
      <c r="F370" s="190"/>
      <c r="G370" s="190"/>
      <c r="H370" s="190"/>
      <c r="I370" s="190"/>
      <c r="J370" s="190"/>
      <c r="K370" s="190"/>
      <c r="L370" s="190"/>
      <c r="M370" s="190"/>
      <c r="N370" s="190"/>
      <c r="O370" s="190"/>
      <c r="P370" s="190"/>
      <c r="Q370" s="190"/>
      <c r="R370" s="190"/>
      <c r="S370" s="190"/>
      <c r="T370" s="191"/>
      <c r="U370" s="190"/>
      <c r="V370" s="166"/>
      <c r="W370" s="166"/>
      <c r="X370" s="166"/>
      <c r="Y370" s="166"/>
      <c r="Z370" s="166"/>
      <c r="AA370" s="166"/>
      <c r="AB370" s="166"/>
      <c r="AC370" s="166"/>
      <c r="AD370" s="166"/>
      <c r="AE370" s="166" t="s">
        <v>131</v>
      </c>
      <c r="AF370" s="166">
        <v>0</v>
      </c>
      <c r="AG370" s="166"/>
      <c r="AH370" s="166"/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ht="22.5" outlineLevel="1" x14ac:dyDescent="0.2">
      <c r="A371" s="167"/>
      <c r="B371" s="177"/>
      <c r="C371" s="201" t="s">
        <v>335</v>
      </c>
      <c r="D371" s="180"/>
      <c r="E371" s="185">
        <v>28.581800000000001</v>
      </c>
      <c r="F371" s="190"/>
      <c r="G371" s="190"/>
      <c r="H371" s="190"/>
      <c r="I371" s="190"/>
      <c r="J371" s="190"/>
      <c r="K371" s="190"/>
      <c r="L371" s="190"/>
      <c r="M371" s="190"/>
      <c r="N371" s="190"/>
      <c r="O371" s="190"/>
      <c r="P371" s="190"/>
      <c r="Q371" s="190"/>
      <c r="R371" s="190"/>
      <c r="S371" s="190"/>
      <c r="T371" s="191"/>
      <c r="U371" s="190"/>
      <c r="V371" s="166"/>
      <c r="W371" s="166"/>
      <c r="X371" s="166"/>
      <c r="Y371" s="166"/>
      <c r="Z371" s="166"/>
      <c r="AA371" s="166"/>
      <c r="AB371" s="166"/>
      <c r="AC371" s="166"/>
      <c r="AD371" s="166"/>
      <c r="AE371" s="166" t="s">
        <v>131</v>
      </c>
      <c r="AF371" s="166">
        <v>0</v>
      </c>
      <c r="AG371" s="166"/>
      <c r="AH371" s="166"/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ht="22.5" outlineLevel="1" x14ac:dyDescent="0.2">
      <c r="A372" s="167"/>
      <c r="B372" s="177"/>
      <c r="C372" s="201" t="s">
        <v>336</v>
      </c>
      <c r="D372" s="180"/>
      <c r="E372" s="185">
        <v>34.292999999999999</v>
      </c>
      <c r="F372" s="190"/>
      <c r="G372" s="190"/>
      <c r="H372" s="190"/>
      <c r="I372" s="190"/>
      <c r="J372" s="190"/>
      <c r="K372" s="190"/>
      <c r="L372" s="190"/>
      <c r="M372" s="190"/>
      <c r="N372" s="190"/>
      <c r="O372" s="190"/>
      <c r="P372" s="190"/>
      <c r="Q372" s="190"/>
      <c r="R372" s="190"/>
      <c r="S372" s="190"/>
      <c r="T372" s="191"/>
      <c r="U372" s="190"/>
      <c r="V372" s="166"/>
      <c r="W372" s="166"/>
      <c r="X372" s="166"/>
      <c r="Y372" s="166"/>
      <c r="Z372" s="166"/>
      <c r="AA372" s="166"/>
      <c r="AB372" s="166"/>
      <c r="AC372" s="166"/>
      <c r="AD372" s="166"/>
      <c r="AE372" s="166" t="s">
        <v>131</v>
      </c>
      <c r="AF372" s="166">
        <v>0</v>
      </c>
      <c r="AG372" s="166"/>
      <c r="AH372" s="166"/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outlineLevel="1" x14ac:dyDescent="0.2">
      <c r="A373" s="167"/>
      <c r="B373" s="177"/>
      <c r="C373" s="202" t="s">
        <v>137</v>
      </c>
      <c r="D373" s="181"/>
      <c r="E373" s="186">
        <v>121.4552</v>
      </c>
      <c r="F373" s="190"/>
      <c r="G373" s="190"/>
      <c r="H373" s="190"/>
      <c r="I373" s="190"/>
      <c r="J373" s="190"/>
      <c r="K373" s="190"/>
      <c r="L373" s="190"/>
      <c r="M373" s="190"/>
      <c r="N373" s="190"/>
      <c r="O373" s="190"/>
      <c r="P373" s="190"/>
      <c r="Q373" s="190"/>
      <c r="R373" s="190"/>
      <c r="S373" s="190"/>
      <c r="T373" s="191"/>
      <c r="U373" s="190"/>
      <c r="V373" s="166"/>
      <c r="W373" s="166"/>
      <c r="X373" s="166"/>
      <c r="Y373" s="166"/>
      <c r="Z373" s="166"/>
      <c r="AA373" s="166"/>
      <c r="AB373" s="166"/>
      <c r="AC373" s="166"/>
      <c r="AD373" s="166"/>
      <c r="AE373" s="166" t="s">
        <v>131</v>
      </c>
      <c r="AF373" s="166">
        <v>1</v>
      </c>
      <c r="AG373" s="166"/>
      <c r="AH373" s="166"/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ht="22.5" outlineLevel="1" x14ac:dyDescent="0.2">
      <c r="A374" s="167"/>
      <c r="B374" s="177"/>
      <c r="C374" s="201" t="s">
        <v>344</v>
      </c>
      <c r="D374" s="180"/>
      <c r="E374" s="185"/>
      <c r="F374" s="190"/>
      <c r="G374" s="190"/>
      <c r="H374" s="190"/>
      <c r="I374" s="190"/>
      <c r="J374" s="190"/>
      <c r="K374" s="190"/>
      <c r="L374" s="190"/>
      <c r="M374" s="190"/>
      <c r="N374" s="190"/>
      <c r="O374" s="190"/>
      <c r="P374" s="190"/>
      <c r="Q374" s="190"/>
      <c r="R374" s="190"/>
      <c r="S374" s="190"/>
      <c r="T374" s="191"/>
      <c r="U374" s="190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 t="s">
        <v>131</v>
      </c>
      <c r="AF374" s="166">
        <v>0</v>
      </c>
      <c r="AG374" s="166"/>
      <c r="AH374" s="166"/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167"/>
      <c r="B375" s="177"/>
      <c r="C375" s="201" t="s">
        <v>133</v>
      </c>
      <c r="D375" s="180"/>
      <c r="E375" s="185">
        <v>2.7118000000000002</v>
      </c>
      <c r="F375" s="190"/>
      <c r="G375" s="190"/>
      <c r="H375" s="190"/>
      <c r="I375" s="190"/>
      <c r="J375" s="190"/>
      <c r="K375" s="190"/>
      <c r="L375" s="190"/>
      <c r="M375" s="190"/>
      <c r="N375" s="190"/>
      <c r="O375" s="190"/>
      <c r="P375" s="190"/>
      <c r="Q375" s="190"/>
      <c r="R375" s="190"/>
      <c r="S375" s="190"/>
      <c r="T375" s="191"/>
      <c r="U375" s="190"/>
      <c r="V375" s="166"/>
      <c r="W375" s="166"/>
      <c r="X375" s="166"/>
      <c r="Y375" s="166"/>
      <c r="Z375" s="166"/>
      <c r="AA375" s="166"/>
      <c r="AB375" s="166"/>
      <c r="AC375" s="166"/>
      <c r="AD375" s="166"/>
      <c r="AE375" s="166" t="s">
        <v>131</v>
      </c>
      <c r="AF375" s="166">
        <v>0</v>
      </c>
      <c r="AG375" s="166"/>
      <c r="AH375" s="166"/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ht="33.75" outlineLevel="1" x14ac:dyDescent="0.2">
      <c r="A376" s="167"/>
      <c r="B376" s="177"/>
      <c r="C376" s="201" t="s">
        <v>134</v>
      </c>
      <c r="D376" s="180"/>
      <c r="E376" s="185">
        <v>4.3452000000000002</v>
      </c>
      <c r="F376" s="190"/>
      <c r="G376" s="190"/>
      <c r="H376" s="190"/>
      <c r="I376" s="190"/>
      <c r="J376" s="190"/>
      <c r="K376" s="190"/>
      <c r="L376" s="190"/>
      <c r="M376" s="190"/>
      <c r="N376" s="190"/>
      <c r="O376" s="190"/>
      <c r="P376" s="190"/>
      <c r="Q376" s="190"/>
      <c r="R376" s="190"/>
      <c r="S376" s="190"/>
      <c r="T376" s="191"/>
      <c r="U376" s="190"/>
      <c r="V376" s="166"/>
      <c r="W376" s="166"/>
      <c r="X376" s="166"/>
      <c r="Y376" s="166"/>
      <c r="Z376" s="166"/>
      <c r="AA376" s="166"/>
      <c r="AB376" s="166"/>
      <c r="AC376" s="166"/>
      <c r="AD376" s="166"/>
      <c r="AE376" s="166" t="s">
        <v>131</v>
      </c>
      <c r="AF376" s="166">
        <v>0</v>
      </c>
      <c r="AG376" s="166"/>
      <c r="AH376" s="166"/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ht="33.75" outlineLevel="1" x14ac:dyDescent="0.2">
      <c r="A377" s="167"/>
      <c r="B377" s="177"/>
      <c r="C377" s="201" t="s">
        <v>135</v>
      </c>
      <c r="D377" s="180"/>
      <c r="E377" s="185">
        <v>3.3672499999999999</v>
      </c>
      <c r="F377" s="190"/>
      <c r="G377" s="190"/>
      <c r="H377" s="190"/>
      <c r="I377" s="190"/>
      <c r="J377" s="190"/>
      <c r="K377" s="190"/>
      <c r="L377" s="190"/>
      <c r="M377" s="190"/>
      <c r="N377" s="190"/>
      <c r="O377" s="190"/>
      <c r="P377" s="190"/>
      <c r="Q377" s="190"/>
      <c r="R377" s="190"/>
      <c r="S377" s="190"/>
      <c r="T377" s="191"/>
      <c r="U377" s="190"/>
      <c r="V377" s="166"/>
      <c r="W377" s="166"/>
      <c r="X377" s="166"/>
      <c r="Y377" s="166"/>
      <c r="Z377" s="166"/>
      <c r="AA377" s="166"/>
      <c r="AB377" s="166"/>
      <c r="AC377" s="166"/>
      <c r="AD377" s="166"/>
      <c r="AE377" s="166" t="s">
        <v>131</v>
      </c>
      <c r="AF377" s="166">
        <v>0</v>
      </c>
      <c r="AG377" s="166"/>
      <c r="AH377" s="166"/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outlineLevel="1" x14ac:dyDescent="0.2">
      <c r="A378" s="167"/>
      <c r="B378" s="177"/>
      <c r="C378" s="201" t="s">
        <v>136</v>
      </c>
      <c r="D378" s="180"/>
      <c r="E378" s="185">
        <v>3.2474500000000002</v>
      </c>
      <c r="F378" s="190"/>
      <c r="G378" s="190"/>
      <c r="H378" s="190"/>
      <c r="I378" s="190"/>
      <c r="J378" s="190"/>
      <c r="K378" s="190"/>
      <c r="L378" s="190"/>
      <c r="M378" s="190"/>
      <c r="N378" s="190"/>
      <c r="O378" s="190"/>
      <c r="P378" s="190"/>
      <c r="Q378" s="190"/>
      <c r="R378" s="190"/>
      <c r="S378" s="190"/>
      <c r="T378" s="191"/>
      <c r="U378" s="190"/>
      <c r="V378" s="166"/>
      <c r="W378" s="166"/>
      <c r="X378" s="166"/>
      <c r="Y378" s="166"/>
      <c r="Z378" s="166"/>
      <c r="AA378" s="166"/>
      <c r="AB378" s="166"/>
      <c r="AC378" s="166"/>
      <c r="AD378" s="166"/>
      <c r="AE378" s="166" t="s">
        <v>131</v>
      </c>
      <c r="AF378" s="166">
        <v>0</v>
      </c>
      <c r="AG378" s="166"/>
      <c r="AH378" s="166"/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outlineLevel="1" x14ac:dyDescent="0.2">
      <c r="A379" s="167"/>
      <c r="B379" s="177"/>
      <c r="C379" s="202" t="s">
        <v>137</v>
      </c>
      <c r="D379" s="181"/>
      <c r="E379" s="186">
        <v>13.6717</v>
      </c>
      <c r="F379" s="190"/>
      <c r="G379" s="190"/>
      <c r="H379" s="190"/>
      <c r="I379" s="190"/>
      <c r="J379" s="190"/>
      <c r="K379" s="190"/>
      <c r="L379" s="190"/>
      <c r="M379" s="190"/>
      <c r="N379" s="190"/>
      <c r="O379" s="190"/>
      <c r="P379" s="190"/>
      <c r="Q379" s="190"/>
      <c r="R379" s="190"/>
      <c r="S379" s="190"/>
      <c r="T379" s="191"/>
      <c r="U379" s="190"/>
      <c r="V379" s="166"/>
      <c r="W379" s="166"/>
      <c r="X379" s="166"/>
      <c r="Y379" s="166"/>
      <c r="Z379" s="166"/>
      <c r="AA379" s="166"/>
      <c r="AB379" s="166"/>
      <c r="AC379" s="166"/>
      <c r="AD379" s="166"/>
      <c r="AE379" s="166" t="s">
        <v>131</v>
      </c>
      <c r="AF379" s="166">
        <v>1</v>
      </c>
      <c r="AG379" s="166"/>
      <c r="AH379" s="166"/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ht="22.5" outlineLevel="1" x14ac:dyDescent="0.2">
      <c r="A380" s="167"/>
      <c r="B380" s="177"/>
      <c r="C380" s="201" t="s">
        <v>347</v>
      </c>
      <c r="D380" s="180"/>
      <c r="E380" s="185"/>
      <c r="F380" s="190"/>
      <c r="G380" s="190"/>
      <c r="H380" s="190"/>
      <c r="I380" s="190"/>
      <c r="J380" s="190"/>
      <c r="K380" s="190"/>
      <c r="L380" s="190"/>
      <c r="M380" s="190"/>
      <c r="N380" s="190"/>
      <c r="O380" s="190"/>
      <c r="P380" s="190"/>
      <c r="Q380" s="190"/>
      <c r="R380" s="190"/>
      <c r="S380" s="190"/>
      <c r="T380" s="191"/>
      <c r="U380" s="190"/>
      <c r="V380" s="166"/>
      <c r="W380" s="166"/>
      <c r="X380" s="166"/>
      <c r="Y380" s="166"/>
      <c r="Z380" s="166"/>
      <c r="AA380" s="166"/>
      <c r="AB380" s="166"/>
      <c r="AC380" s="166"/>
      <c r="AD380" s="166"/>
      <c r="AE380" s="166" t="s">
        <v>131</v>
      </c>
      <c r="AF380" s="166">
        <v>0</v>
      </c>
      <c r="AG380" s="166"/>
      <c r="AH380" s="166"/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167"/>
      <c r="B381" s="177"/>
      <c r="C381" s="201" t="s">
        <v>133</v>
      </c>
      <c r="D381" s="180"/>
      <c r="E381" s="185">
        <v>2.7118000000000002</v>
      </c>
      <c r="F381" s="190"/>
      <c r="G381" s="190"/>
      <c r="H381" s="190"/>
      <c r="I381" s="190"/>
      <c r="J381" s="190"/>
      <c r="K381" s="190"/>
      <c r="L381" s="190"/>
      <c r="M381" s="190"/>
      <c r="N381" s="190"/>
      <c r="O381" s="190"/>
      <c r="P381" s="190"/>
      <c r="Q381" s="190"/>
      <c r="R381" s="190"/>
      <c r="S381" s="190"/>
      <c r="T381" s="191"/>
      <c r="U381" s="190"/>
      <c r="V381" s="166"/>
      <c r="W381" s="166"/>
      <c r="X381" s="166"/>
      <c r="Y381" s="166"/>
      <c r="Z381" s="166"/>
      <c r="AA381" s="166"/>
      <c r="AB381" s="166"/>
      <c r="AC381" s="166"/>
      <c r="AD381" s="166"/>
      <c r="AE381" s="166" t="s">
        <v>131</v>
      </c>
      <c r="AF381" s="166">
        <v>0</v>
      </c>
      <c r="AG381" s="166"/>
      <c r="AH381" s="166"/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ht="33.75" outlineLevel="1" x14ac:dyDescent="0.2">
      <c r="A382" s="167"/>
      <c r="B382" s="177"/>
      <c r="C382" s="201" t="s">
        <v>134</v>
      </c>
      <c r="D382" s="180"/>
      <c r="E382" s="185">
        <v>4.3452000000000002</v>
      </c>
      <c r="F382" s="190"/>
      <c r="G382" s="190"/>
      <c r="H382" s="190"/>
      <c r="I382" s="190"/>
      <c r="J382" s="190"/>
      <c r="K382" s="190"/>
      <c r="L382" s="190"/>
      <c r="M382" s="190"/>
      <c r="N382" s="190"/>
      <c r="O382" s="190"/>
      <c r="P382" s="190"/>
      <c r="Q382" s="190"/>
      <c r="R382" s="190"/>
      <c r="S382" s="190"/>
      <c r="T382" s="191"/>
      <c r="U382" s="190"/>
      <c r="V382" s="166"/>
      <c r="W382" s="166"/>
      <c r="X382" s="166"/>
      <c r="Y382" s="166"/>
      <c r="Z382" s="166"/>
      <c r="AA382" s="166"/>
      <c r="AB382" s="166"/>
      <c r="AC382" s="166"/>
      <c r="AD382" s="166"/>
      <c r="AE382" s="166" t="s">
        <v>131</v>
      </c>
      <c r="AF382" s="166">
        <v>0</v>
      </c>
      <c r="AG382" s="166"/>
      <c r="AH382" s="166"/>
      <c r="AI382" s="166"/>
      <c r="AJ382" s="166"/>
      <c r="AK382" s="166"/>
      <c r="AL382" s="166"/>
      <c r="AM382" s="166"/>
      <c r="AN382" s="166"/>
      <c r="AO382" s="166"/>
      <c r="AP382" s="166"/>
      <c r="AQ382" s="166"/>
      <c r="AR382" s="166"/>
      <c r="AS382" s="166"/>
      <c r="AT382" s="166"/>
      <c r="AU382" s="166"/>
      <c r="AV382" s="166"/>
      <c r="AW382" s="166"/>
      <c r="AX382" s="166"/>
      <c r="AY382" s="166"/>
      <c r="AZ382" s="166"/>
      <c r="BA382" s="166"/>
      <c r="BB382" s="166"/>
      <c r="BC382" s="166"/>
      <c r="BD382" s="166"/>
      <c r="BE382" s="166"/>
      <c r="BF382" s="166"/>
      <c r="BG382" s="166"/>
      <c r="BH382" s="166"/>
    </row>
    <row r="383" spans="1:60" ht="33.75" outlineLevel="1" x14ac:dyDescent="0.2">
      <c r="A383" s="167"/>
      <c r="B383" s="177"/>
      <c r="C383" s="201" t="s">
        <v>135</v>
      </c>
      <c r="D383" s="180"/>
      <c r="E383" s="185">
        <v>3.3672499999999999</v>
      </c>
      <c r="F383" s="190"/>
      <c r="G383" s="190"/>
      <c r="H383" s="190"/>
      <c r="I383" s="190"/>
      <c r="J383" s="190"/>
      <c r="K383" s="190"/>
      <c r="L383" s="190"/>
      <c r="M383" s="190"/>
      <c r="N383" s="190"/>
      <c r="O383" s="190"/>
      <c r="P383" s="190"/>
      <c r="Q383" s="190"/>
      <c r="R383" s="190"/>
      <c r="S383" s="190"/>
      <c r="T383" s="191"/>
      <c r="U383" s="190"/>
      <c r="V383" s="166"/>
      <c r="W383" s="166"/>
      <c r="X383" s="166"/>
      <c r="Y383" s="166"/>
      <c r="Z383" s="166"/>
      <c r="AA383" s="166"/>
      <c r="AB383" s="166"/>
      <c r="AC383" s="166"/>
      <c r="AD383" s="166"/>
      <c r="AE383" s="166" t="s">
        <v>131</v>
      </c>
      <c r="AF383" s="166">
        <v>0</v>
      </c>
      <c r="AG383" s="166"/>
      <c r="AH383" s="166"/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outlineLevel="1" x14ac:dyDescent="0.2">
      <c r="A384" s="167"/>
      <c r="B384" s="177"/>
      <c r="C384" s="201" t="s">
        <v>136</v>
      </c>
      <c r="D384" s="180"/>
      <c r="E384" s="185">
        <v>3.2474500000000002</v>
      </c>
      <c r="F384" s="190"/>
      <c r="G384" s="190"/>
      <c r="H384" s="190"/>
      <c r="I384" s="190"/>
      <c r="J384" s="190"/>
      <c r="K384" s="190"/>
      <c r="L384" s="190"/>
      <c r="M384" s="190"/>
      <c r="N384" s="190"/>
      <c r="O384" s="190"/>
      <c r="P384" s="190"/>
      <c r="Q384" s="190"/>
      <c r="R384" s="190"/>
      <c r="S384" s="190"/>
      <c r="T384" s="191"/>
      <c r="U384" s="190"/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 t="s">
        <v>131</v>
      </c>
      <c r="AF384" s="166">
        <v>0</v>
      </c>
      <c r="AG384" s="166"/>
      <c r="AH384" s="166"/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outlineLevel="1" x14ac:dyDescent="0.2">
      <c r="A385" s="167"/>
      <c r="B385" s="177"/>
      <c r="C385" s="202" t="s">
        <v>137</v>
      </c>
      <c r="D385" s="181"/>
      <c r="E385" s="186">
        <v>13.6717</v>
      </c>
      <c r="F385" s="190"/>
      <c r="G385" s="190"/>
      <c r="H385" s="190"/>
      <c r="I385" s="190"/>
      <c r="J385" s="190"/>
      <c r="K385" s="190"/>
      <c r="L385" s="190"/>
      <c r="M385" s="190"/>
      <c r="N385" s="190"/>
      <c r="O385" s="190"/>
      <c r="P385" s="190"/>
      <c r="Q385" s="190"/>
      <c r="R385" s="190"/>
      <c r="S385" s="190"/>
      <c r="T385" s="191"/>
      <c r="U385" s="190"/>
      <c r="V385" s="166"/>
      <c r="W385" s="166"/>
      <c r="X385" s="166"/>
      <c r="Y385" s="166"/>
      <c r="Z385" s="166"/>
      <c r="AA385" s="166"/>
      <c r="AB385" s="166"/>
      <c r="AC385" s="166"/>
      <c r="AD385" s="166"/>
      <c r="AE385" s="166" t="s">
        <v>131</v>
      </c>
      <c r="AF385" s="166">
        <v>1</v>
      </c>
      <c r="AG385" s="166"/>
      <c r="AH385" s="166"/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outlineLevel="1" x14ac:dyDescent="0.2">
      <c r="A386" s="167"/>
      <c r="B386" s="177"/>
      <c r="C386" s="202" t="s">
        <v>137</v>
      </c>
      <c r="D386" s="181"/>
      <c r="E386" s="186"/>
      <c r="F386" s="190"/>
      <c r="G386" s="190"/>
      <c r="H386" s="190"/>
      <c r="I386" s="190"/>
      <c r="J386" s="190"/>
      <c r="K386" s="190"/>
      <c r="L386" s="190"/>
      <c r="M386" s="190"/>
      <c r="N386" s="190"/>
      <c r="O386" s="190"/>
      <c r="P386" s="190"/>
      <c r="Q386" s="190"/>
      <c r="R386" s="190"/>
      <c r="S386" s="190"/>
      <c r="T386" s="191"/>
      <c r="U386" s="190"/>
      <c r="V386" s="166"/>
      <c r="W386" s="166"/>
      <c r="X386" s="166"/>
      <c r="Y386" s="166"/>
      <c r="Z386" s="166"/>
      <c r="AA386" s="166"/>
      <c r="AB386" s="166"/>
      <c r="AC386" s="166"/>
      <c r="AD386" s="166"/>
      <c r="AE386" s="166" t="s">
        <v>131</v>
      </c>
      <c r="AF386" s="166">
        <v>1</v>
      </c>
      <c r="AG386" s="166"/>
      <c r="AH386" s="166"/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outlineLevel="1" x14ac:dyDescent="0.2">
      <c r="A387" s="167"/>
      <c r="B387" s="177"/>
      <c r="C387" s="201" t="s">
        <v>337</v>
      </c>
      <c r="D387" s="180"/>
      <c r="E387" s="185"/>
      <c r="F387" s="190"/>
      <c r="G387" s="190"/>
      <c r="H387" s="190"/>
      <c r="I387" s="190"/>
      <c r="J387" s="190"/>
      <c r="K387" s="190"/>
      <c r="L387" s="190"/>
      <c r="M387" s="190"/>
      <c r="N387" s="190"/>
      <c r="O387" s="190"/>
      <c r="P387" s="190"/>
      <c r="Q387" s="190"/>
      <c r="R387" s="190"/>
      <c r="S387" s="190"/>
      <c r="T387" s="191"/>
      <c r="U387" s="190"/>
      <c r="V387" s="166"/>
      <c r="W387" s="166"/>
      <c r="X387" s="166"/>
      <c r="Y387" s="166"/>
      <c r="Z387" s="166"/>
      <c r="AA387" s="166"/>
      <c r="AB387" s="166"/>
      <c r="AC387" s="166"/>
      <c r="AD387" s="166"/>
      <c r="AE387" s="166" t="s">
        <v>131</v>
      </c>
      <c r="AF387" s="166">
        <v>0</v>
      </c>
      <c r="AG387" s="166"/>
      <c r="AH387" s="166"/>
      <c r="AI387" s="166"/>
      <c r="AJ387" s="166"/>
      <c r="AK387" s="166"/>
      <c r="AL387" s="166"/>
      <c r="AM387" s="166"/>
      <c r="AN387" s="166"/>
      <c r="AO387" s="166"/>
      <c r="AP387" s="166"/>
      <c r="AQ387" s="166"/>
      <c r="AR387" s="166"/>
      <c r="AS387" s="166"/>
      <c r="AT387" s="166"/>
      <c r="AU387" s="166"/>
      <c r="AV387" s="166"/>
      <c r="AW387" s="166"/>
      <c r="AX387" s="166"/>
      <c r="AY387" s="166"/>
      <c r="AZ387" s="166"/>
      <c r="BA387" s="166"/>
      <c r="BB387" s="166"/>
      <c r="BC387" s="166"/>
      <c r="BD387" s="166"/>
      <c r="BE387" s="166"/>
      <c r="BF387" s="166"/>
      <c r="BG387" s="166"/>
      <c r="BH387" s="166"/>
    </row>
    <row r="388" spans="1:60" outlineLevel="1" x14ac:dyDescent="0.2">
      <c r="A388" s="167"/>
      <c r="B388" s="177"/>
      <c r="C388" s="201" t="s">
        <v>338</v>
      </c>
      <c r="D388" s="180"/>
      <c r="E388" s="185">
        <v>1.8</v>
      </c>
      <c r="F388" s="190"/>
      <c r="G388" s="190"/>
      <c r="H388" s="190"/>
      <c r="I388" s="190"/>
      <c r="J388" s="190"/>
      <c r="K388" s="190"/>
      <c r="L388" s="190"/>
      <c r="M388" s="190"/>
      <c r="N388" s="190"/>
      <c r="O388" s="190"/>
      <c r="P388" s="190"/>
      <c r="Q388" s="190"/>
      <c r="R388" s="190"/>
      <c r="S388" s="190"/>
      <c r="T388" s="191"/>
      <c r="U388" s="190"/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 t="s">
        <v>131</v>
      </c>
      <c r="AF388" s="166">
        <v>0</v>
      </c>
      <c r="AG388" s="166"/>
      <c r="AH388" s="166"/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outlineLevel="1" x14ac:dyDescent="0.2">
      <c r="A389" s="167"/>
      <c r="B389" s="177"/>
      <c r="C389" s="201" t="s">
        <v>339</v>
      </c>
      <c r="D389" s="180"/>
      <c r="E389" s="185">
        <v>3.0495000000000001</v>
      </c>
      <c r="F389" s="190"/>
      <c r="G389" s="190"/>
      <c r="H389" s="190"/>
      <c r="I389" s="190"/>
      <c r="J389" s="190"/>
      <c r="K389" s="190"/>
      <c r="L389" s="190"/>
      <c r="M389" s="190"/>
      <c r="N389" s="190"/>
      <c r="O389" s="190"/>
      <c r="P389" s="190"/>
      <c r="Q389" s="190"/>
      <c r="R389" s="190"/>
      <c r="S389" s="190"/>
      <c r="T389" s="191"/>
      <c r="U389" s="190"/>
      <c r="V389" s="166"/>
      <c r="W389" s="166"/>
      <c r="X389" s="166"/>
      <c r="Y389" s="166"/>
      <c r="Z389" s="166"/>
      <c r="AA389" s="166"/>
      <c r="AB389" s="166"/>
      <c r="AC389" s="166"/>
      <c r="AD389" s="166"/>
      <c r="AE389" s="166" t="s">
        <v>131</v>
      </c>
      <c r="AF389" s="166">
        <v>0</v>
      </c>
      <c r="AG389" s="166"/>
      <c r="AH389" s="166"/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66"/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/>
      <c r="B390" s="177"/>
      <c r="C390" s="201" t="s">
        <v>340</v>
      </c>
      <c r="D390" s="180"/>
      <c r="E390" s="185">
        <v>2.5065</v>
      </c>
      <c r="F390" s="190"/>
      <c r="G390" s="190"/>
      <c r="H390" s="190"/>
      <c r="I390" s="190"/>
      <c r="J390" s="190"/>
      <c r="K390" s="190"/>
      <c r="L390" s="190"/>
      <c r="M390" s="190"/>
      <c r="N390" s="190"/>
      <c r="O390" s="190"/>
      <c r="P390" s="190"/>
      <c r="Q390" s="190"/>
      <c r="R390" s="190"/>
      <c r="S390" s="190"/>
      <c r="T390" s="191"/>
      <c r="U390" s="190"/>
      <c r="V390" s="166"/>
      <c r="W390" s="166"/>
      <c r="X390" s="166"/>
      <c r="Y390" s="166"/>
      <c r="Z390" s="166"/>
      <c r="AA390" s="166"/>
      <c r="AB390" s="166"/>
      <c r="AC390" s="166"/>
      <c r="AD390" s="166"/>
      <c r="AE390" s="166" t="s">
        <v>131</v>
      </c>
      <c r="AF390" s="166">
        <v>0</v>
      </c>
      <c r="AG390" s="166"/>
      <c r="AH390" s="166"/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outlineLevel="1" x14ac:dyDescent="0.2">
      <c r="A391" s="167"/>
      <c r="B391" s="177"/>
      <c r="C391" s="201" t="s">
        <v>341</v>
      </c>
      <c r="D391" s="180"/>
      <c r="E391" s="185">
        <v>5.8315999999999999</v>
      </c>
      <c r="F391" s="190"/>
      <c r="G391" s="190"/>
      <c r="H391" s="190"/>
      <c r="I391" s="190"/>
      <c r="J391" s="190"/>
      <c r="K391" s="190"/>
      <c r="L391" s="190"/>
      <c r="M391" s="190"/>
      <c r="N391" s="190"/>
      <c r="O391" s="190"/>
      <c r="P391" s="190"/>
      <c r="Q391" s="190"/>
      <c r="R391" s="190"/>
      <c r="S391" s="190"/>
      <c r="T391" s="191"/>
      <c r="U391" s="190"/>
      <c r="V391" s="166"/>
      <c r="W391" s="166"/>
      <c r="X391" s="166"/>
      <c r="Y391" s="166"/>
      <c r="Z391" s="166"/>
      <c r="AA391" s="166"/>
      <c r="AB391" s="166"/>
      <c r="AC391" s="166"/>
      <c r="AD391" s="166"/>
      <c r="AE391" s="166" t="s">
        <v>131</v>
      </c>
      <c r="AF391" s="166">
        <v>0</v>
      </c>
      <c r="AG391" s="166"/>
      <c r="AH391" s="166"/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outlineLevel="1" x14ac:dyDescent="0.2">
      <c r="A392" s="167"/>
      <c r="B392" s="177"/>
      <c r="C392" s="202" t="s">
        <v>137</v>
      </c>
      <c r="D392" s="181"/>
      <c r="E392" s="186">
        <v>13.1876</v>
      </c>
      <c r="F392" s="190"/>
      <c r="G392" s="190"/>
      <c r="H392" s="190"/>
      <c r="I392" s="190"/>
      <c r="J392" s="190"/>
      <c r="K392" s="190"/>
      <c r="L392" s="190"/>
      <c r="M392" s="190"/>
      <c r="N392" s="190"/>
      <c r="O392" s="190"/>
      <c r="P392" s="190"/>
      <c r="Q392" s="190"/>
      <c r="R392" s="190"/>
      <c r="S392" s="190"/>
      <c r="T392" s="191"/>
      <c r="U392" s="190"/>
      <c r="V392" s="166"/>
      <c r="W392" s="166"/>
      <c r="X392" s="166"/>
      <c r="Y392" s="166"/>
      <c r="Z392" s="166"/>
      <c r="AA392" s="166"/>
      <c r="AB392" s="166"/>
      <c r="AC392" s="166"/>
      <c r="AD392" s="166"/>
      <c r="AE392" s="166" t="s">
        <v>131</v>
      </c>
      <c r="AF392" s="166">
        <v>1</v>
      </c>
      <c r="AG392" s="166"/>
      <c r="AH392" s="166"/>
      <c r="AI392" s="166"/>
      <c r="AJ392" s="166"/>
      <c r="AK392" s="166"/>
      <c r="AL392" s="166"/>
      <c r="AM392" s="166"/>
      <c r="AN392" s="166"/>
      <c r="AO392" s="166"/>
      <c r="AP392" s="166"/>
      <c r="AQ392" s="166"/>
      <c r="AR392" s="166"/>
      <c r="AS392" s="166"/>
      <c r="AT392" s="166"/>
      <c r="AU392" s="166"/>
      <c r="AV392" s="166"/>
      <c r="AW392" s="166"/>
      <c r="AX392" s="166"/>
      <c r="AY392" s="166"/>
      <c r="AZ392" s="166"/>
      <c r="BA392" s="166"/>
      <c r="BB392" s="166"/>
      <c r="BC392" s="166"/>
      <c r="BD392" s="166"/>
      <c r="BE392" s="166"/>
      <c r="BF392" s="166"/>
      <c r="BG392" s="166"/>
      <c r="BH392" s="166"/>
    </row>
    <row r="393" spans="1:60" ht="22.5" outlineLevel="1" x14ac:dyDescent="0.2">
      <c r="A393" s="167">
        <v>40</v>
      </c>
      <c r="B393" s="177" t="s">
        <v>352</v>
      </c>
      <c r="C393" s="200" t="s">
        <v>353</v>
      </c>
      <c r="D393" s="179" t="s">
        <v>128</v>
      </c>
      <c r="E393" s="184">
        <v>4.70662</v>
      </c>
      <c r="F393" s="190">
        <v>249.05</v>
      </c>
      <c r="G393" s="190">
        <v>1172.18</v>
      </c>
      <c r="H393" s="190">
        <v>249.05</v>
      </c>
      <c r="I393" s="190">
        <f>ROUND(E393*H393,2)</f>
        <v>1172.18</v>
      </c>
      <c r="J393" s="190">
        <v>0</v>
      </c>
      <c r="K393" s="190">
        <f>ROUND(E393*J393,2)</f>
        <v>0</v>
      </c>
      <c r="L393" s="190">
        <v>21</v>
      </c>
      <c r="M393" s="190">
        <f>G393*(1+L393/100)</f>
        <v>1418.3378</v>
      </c>
      <c r="N393" s="190">
        <v>1.4999999999999999E-2</v>
      </c>
      <c r="O393" s="190">
        <f>ROUND(E393*N393,2)</f>
        <v>7.0000000000000007E-2</v>
      </c>
      <c r="P393" s="190">
        <v>0</v>
      </c>
      <c r="Q393" s="190">
        <f>ROUND(E393*P393,2)</f>
        <v>0</v>
      </c>
      <c r="R393" s="190"/>
      <c r="S393" s="190"/>
      <c r="T393" s="191">
        <v>0</v>
      </c>
      <c r="U393" s="190">
        <f>ROUND(E393*T393,2)</f>
        <v>0</v>
      </c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 t="s">
        <v>263</v>
      </c>
      <c r="AF393" s="166"/>
      <c r="AG393" s="166"/>
      <c r="AH393" s="166"/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ht="22.5" outlineLevel="1" x14ac:dyDescent="0.2">
      <c r="A394" s="167"/>
      <c r="B394" s="177"/>
      <c r="C394" s="201" t="s">
        <v>326</v>
      </c>
      <c r="D394" s="180"/>
      <c r="E394" s="185"/>
      <c r="F394" s="190"/>
      <c r="G394" s="190"/>
      <c r="H394" s="190"/>
      <c r="I394" s="190"/>
      <c r="J394" s="190"/>
      <c r="K394" s="190"/>
      <c r="L394" s="190"/>
      <c r="M394" s="190"/>
      <c r="N394" s="190"/>
      <c r="O394" s="190"/>
      <c r="P394" s="190"/>
      <c r="Q394" s="190"/>
      <c r="R394" s="190"/>
      <c r="S394" s="190"/>
      <c r="T394" s="191"/>
      <c r="U394" s="190"/>
      <c r="V394" s="166"/>
      <c r="W394" s="166"/>
      <c r="X394" s="166"/>
      <c r="Y394" s="166"/>
      <c r="Z394" s="166"/>
      <c r="AA394" s="166"/>
      <c r="AB394" s="166"/>
      <c r="AC394" s="166"/>
      <c r="AD394" s="166"/>
      <c r="AE394" s="166" t="s">
        <v>131</v>
      </c>
      <c r="AF394" s="166">
        <v>0</v>
      </c>
      <c r="AG394" s="166"/>
      <c r="AH394" s="166"/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7"/>
      <c r="C395" s="201" t="s">
        <v>327</v>
      </c>
      <c r="D395" s="180"/>
      <c r="E395" s="185"/>
      <c r="F395" s="190"/>
      <c r="G395" s="190"/>
      <c r="H395" s="190"/>
      <c r="I395" s="190"/>
      <c r="J395" s="190"/>
      <c r="K395" s="190"/>
      <c r="L395" s="190"/>
      <c r="M395" s="190"/>
      <c r="N395" s="190"/>
      <c r="O395" s="190"/>
      <c r="P395" s="190"/>
      <c r="Q395" s="190"/>
      <c r="R395" s="190"/>
      <c r="S395" s="190"/>
      <c r="T395" s="191"/>
      <c r="U395" s="190"/>
      <c r="V395" s="166"/>
      <c r="W395" s="166"/>
      <c r="X395" s="166"/>
      <c r="Y395" s="166"/>
      <c r="Z395" s="166"/>
      <c r="AA395" s="166"/>
      <c r="AB395" s="166"/>
      <c r="AC395" s="166"/>
      <c r="AD395" s="166"/>
      <c r="AE395" s="166" t="s">
        <v>131</v>
      </c>
      <c r="AF395" s="166">
        <v>0</v>
      </c>
      <c r="AG395" s="166"/>
      <c r="AH395" s="166"/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66"/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7"/>
      <c r="C396" s="201" t="s">
        <v>354</v>
      </c>
      <c r="D396" s="180"/>
      <c r="E396" s="185">
        <v>0.99</v>
      </c>
      <c r="F396" s="190"/>
      <c r="G396" s="190"/>
      <c r="H396" s="190"/>
      <c r="I396" s="190"/>
      <c r="J396" s="190"/>
      <c r="K396" s="190"/>
      <c r="L396" s="190"/>
      <c r="M396" s="190"/>
      <c r="N396" s="190"/>
      <c r="O396" s="190"/>
      <c r="P396" s="190"/>
      <c r="Q396" s="190"/>
      <c r="R396" s="190"/>
      <c r="S396" s="190"/>
      <c r="T396" s="191"/>
      <c r="U396" s="190"/>
      <c r="V396" s="166"/>
      <c r="W396" s="166"/>
      <c r="X396" s="166"/>
      <c r="Y396" s="166"/>
      <c r="Z396" s="166"/>
      <c r="AA396" s="166"/>
      <c r="AB396" s="166"/>
      <c r="AC396" s="166"/>
      <c r="AD396" s="166"/>
      <c r="AE396" s="166" t="s">
        <v>131</v>
      </c>
      <c r="AF396" s="166">
        <v>0</v>
      </c>
      <c r="AG396" s="166"/>
      <c r="AH396" s="166"/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66"/>
      <c r="BB396" s="166"/>
      <c r="BC396" s="166"/>
      <c r="BD396" s="166"/>
      <c r="BE396" s="166"/>
      <c r="BF396" s="166"/>
      <c r="BG396" s="166"/>
      <c r="BH396" s="166"/>
    </row>
    <row r="397" spans="1:60" ht="22.5" outlineLevel="1" x14ac:dyDescent="0.2">
      <c r="A397" s="167"/>
      <c r="B397" s="177"/>
      <c r="C397" s="201" t="s">
        <v>355</v>
      </c>
      <c r="D397" s="180"/>
      <c r="E397" s="185">
        <v>1.2648900000000001</v>
      </c>
      <c r="F397" s="190"/>
      <c r="G397" s="190"/>
      <c r="H397" s="190"/>
      <c r="I397" s="190"/>
      <c r="J397" s="190"/>
      <c r="K397" s="190"/>
      <c r="L397" s="190"/>
      <c r="M397" s="190"/>
      <c r="N397" s="190"/>
      <c r="O397" s="190"/>
      <c r="P397" s="190"/>
      <c r="Q397" s="190"/>
      <c r="R397" s="190"/>
      <c r="S397" s="190"/>
      <c r="T397" s="191"/>
      <c r="U397" s="190"/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 t="s">
        <v>131</v>
      </c>
      <c r="AF397" s="166">
        <v>0</v>
      </c>
      <c r="AG397" s="166"/>
      <c r="AH397" s="166"/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ht="22.5" outlineLevel="1" x14ac:dyDescent="0.2">
      <c r="A398" s="167"/>
      <c r="B398" s="177"/>
      <c r="C398" s="201" t="s">
        <v>356</v>
      </c>
      <c r="D398" s="180"/>
      <c r="E398" s="185">
        <v>1.1696899999999999</v>
      </c>
      <c r="F398" s="190"/>
      <c r="G398" s="190"/>
      <c r="H398" s="190"/>
      <c r="I398" s="190"/>
      <c r="J398" s="190"/>
      <c r="K398" s="190"/>
      <c r="L398" s="190"/>
      <c r="M398" s="190"/>
      <c r="N398" s="190"/>
      <c r="O398" s="190"/>
      <c r="P398" s="190"/>
      <c r="Q398" s="190"/>
      <c r="R398" s="190"/>
      <c r="S398" s="190"/>
      <c r="T398" s="191"/>
      <c r="U398" s="190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 t="s">
        <v>131</v>
      </c>
      <c r="AF398" s="166">
        <v>0</v>
      </c>
      <c r="AG398" s="166"/>
      <c r="AH398" s="166"/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/>
      <c r="B399" s="177"/>
      <c r="C399" s="201" t="s">
        <v>357</v>
      </c>
      <c r="D399" s="180"/>
      <c r="E399" s="185">
        <v>1.2820499999999999</v>
      </c>
      <c r="F399" s="190"/>
      <c r="G399" s="190"/>
      <c r="H399" s="190"/>
      <c r="I399" s="190"/>
      <c r="J399" s="190"/>
      <c r="K399" s="190"/>
      <c r="L399" s="190"/>
      <c r="M399" s="190"/>
      <c r="N399" s="190"/>
      <c r="O399" s="190"/>
      <c r="P399" s="190"/>
      <c r="Q399" s="190"/>
      <c r="R399" s="190"/>
      <c r="S399" s="190"/>
      <c r="T399" s="191"/>
      <c r="U399" s="190"/>
      <c r="V399" s="166"/>
      <c r="W399" s="166"/>
      <c r="X399" s="166"/>
      <c r="Y399" s="166"/>
      <c r="Z399" s="166"/>
      <c r="AA399" s="166"/>
      <c r="AB399" s="166"/>
      <c r="AC399" s="166"/>
      <c r="AD399" s="166"/>
      <c r="AE399" s="166" t="s">
        <v>131</v>
      </c>
      <c r="AF399" s="166">
        <v>0</v>
      </c>
      <c r="AG399" s="166"/>
      <c r="AH399" s="166"/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outlineLevel="1" x14ac:dyDescent="0.2">
      <c r="A400" s="167"/>
      <c r="B400" s="177"/>
      <c r="C400" s="202" t="s">
        <v>137</v>
      </c>
      <c r="D400" s="181"/>
      <c r="E400" s="186">
        <v>4.7066299999999996</v>
      </c>
      <c r="F400" s="190"/>
      <c r="G400" s="190"/>
      <c r="H400" s="190"/>
      <c r="I400" s="190"/>
      <c r="J400" s="190"/>
      <c r="K400" s="190"/>
      <c r="L400" s="190"/>
      <c r="M400" s="190"/>
      <c r="N400" s="190"/>
      <c r="O400" s="190"/>
      <c r="P400" s="190"/>
      <c r="Q400" s="190"/>
      <c r="R400" s="190"/>
      <c r="S400" s="190"/>
      <c r="T400" s="191"/>
      <c r="U400" s="190"/>
      <c r="V400" s="166"/>
      <c r="W400" s="166"/>
      <c r="X400" s="166"/>
      <c r="Y400" s="166"/>
      <c r="Z400" s="166"/>
      <c r="AA400" s="166"/>
      <c r="AB400" s="166"/>
      <c r="AC400" s="166"/>
      <c r="AD400" s="166"/>
      <c r="AE400" s="166" t="s">
        <v>131</v>
      </c>
      <c r="AF400" s="166">
        <v>1</v>
      </c>
      <c r="AG400" s="166"/>
      <c r="AH400" s="166"/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167">
        <v>41</v>
      </c>
      <c r="B401" s="177" t="s">
        <v>358</v>
      </c>
      <c r="C401" s="200" t="s">
        <v>359</v>
      </c>
      <c r="D401" s="179" t="s">
        <v>166</v>
      </c>
      <c r="E401" s="184">
        <v>2.4200200000000001</v>
      </c>
      <c r="F401" s="190">
        <v>969</v>
      </c>
      <c r="G401" s="190">
        <v>2345</v>
      </c>
      <c r="H401" s="190">
        <v>0</v>
      </c>
      <c r="I401" s="190">
        <f>ROUND(E401*H401,2)</f>
        <v>0</v>
      </c>
      <c r="J401" s="190">
        <v>969</v>
      </c>
      <c r="K401" s="190">
        <f>ROUND(E401*J401,2)</f>
        <v>2345</v>
      </c>
      <c r="L401" s="190">
        <v>21</v>
      </c>
      <c r="M401" s="190">
        <f>G401*(1+L401/100)</f>
        <v>2837.45</v>
      </c>
      <c r="N401" s="190">
        <v>0</v>
      </c>
      <c r="O401" s="190">
        <f>ROUND(E401*N401,2)</f>
        <v>0</v>
      </c>
      <c r="P401" s="190">
        <v>0</v>
      </c>
      <c r="Q401" s="190">
        <f>ROUND(E401*P401,2)</f>
        <v>0</v>
      </c>
      <c r="R401" s="190"/>
      <c r="S401" s="190"/>
      <c r="T401" s="191">
        <v>0</v>
      </c>
      <c r="U401" s="190">
        <f>ROUND(E401*T401,2)</f>
        <v>0</v>
      </c>
      <c r="V401" s="166"/>
      <c r="W401" s="166"/>
      <c r="X401" s="166"/>
      <c r="Y401" s="166"/>
      <c r="Z401" s="166"/>
      <c r="AA401" s="166"/>
      <c r="AB401" s="166"/>
      <c r="AC401" s="166"/>
      <c r="AD401" s="166"/>
      <c r="AE401" s="166" t="s">
        <v>211</v>
      </c>
      <c r="AF401" s="166"/>
      <c r="AG401" s="166"/>
      <c r="AH401" s="166"/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outlineLevel="1" x14ac:dyDescent="0.2">
      <c r="A402" s="167"/>
      <c r="B402" s="177"/>
      <c r="C402" s="201" t="s">
        <v>212</v>
      </c>
      <c r="D402" s="180"/>
      <c r="E402" s="185"/>
      <c r="F402" s="190"/>
      <c r="G402" s="190"/>
      <c r="H402" s="190"/>
      <c r="I402" s="190"/>
      <c r="J402" s="190"/>
      <c r="K402" s="190"/>
      <c r="L402" s="190"/>
      <c r="M402" s="190"/>
      <c r="N402" s="190"/>
      <c r="O402" s="190"/>
      <c r="P402" s="190"/>
      <c r="Q402" s="190"/>
      <c r="R402" s="190"/>
      <c r="S402" s="190"/>
      <c r="T402" s="191"/>
      <c r="U402" s="190"/>
      <c r="V402" s="166"/>
      <c r="W402" s="166"/>
      <c r="X402" s="166"/>
      <c r="Y402" s="166"/>
      <c r="Z402" s="166"/>
      <c r="AA402" s="166"/>
      <c r="AB402" s="166"/>
      <c r="AC402" s="166"/>
      <c r="AD402" s="166"/>
      <c r="AE402" s="166" t="s">
        <v>131</v>
      </c>
      <c r="AF402" s="166">
        <v>0</v>
      </c>
      <c r="AG402" s="166"/>
      <c r="AH402" s="166"/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outlineLevel="1" x14ac:dyDescent="0.2">
      <c r="A403" s="167"/>
      <c r="B403" s="177"/>
      <c r="C403" s="201" t="s">
        <v>360</v>
      </c>
      <c r="D403" s="180"/>
      <c r="E403" s="185"/>
      <c r="F403" s="190"/>
      <c r="G403" s="190"/>
      <c r="H403" s="190"/>
      <c r="I403" s="190"/>
      <c r="J403" s="190"/>
      <c r="K403" s="190"/>
      <c r="L403" s="190"/>
      <c r="M403" s="190"/>
      <c r="N403" s="190"/>
      <c r="O403" s="190"/>
      <c r="P403" s="190"/>
      <c r="Q403" s="190"/>
      <c r="R403" s="190"/>
      <c r="S403" s="190"/>
      <c r="T403" s="191"/>
      <c r="U403" s="190"/>
      <c r="V403" s="166"/>
      <c r="W403" s="166"/>
      <c r="X403" s="166"/>
      <c r="Y403" s="166"/>
      <c r="Z403" s="166"/>
      <c r="AA403" s="166"/>
      <c r="AB403" s="166"/>
      <c r="AC403" s="166"/>
      <c r="AD403" s="166"/>
      <c r="AE403" s="166" t="s">
        <v>131</v>
      </c>
      <c r="AF403" s="166">
        <v>0</v>
      </c>
      <c r="AG403" s="166"/>
      <c r="AH403" s="166"/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/>
      <c r="B404" s="177"/>
      <c r="C404" s="201" t="s">
        <v>361</v>
      </c>
      <c r="D404" s="180"/>
      <c r="E404" s="185">
        <v>2.4200200000000001</v>
      </c>
      <c r="F404" s="190"/>
      <c r="G404" s="190"/>
      <c r="H404" s="190"/>
      <c r="I404" s="190"/>
      <c r="J404" s="190"/>
      <c r="K404" s="190"/>
      <c r="L404" s="190"/>
      <c r="M404" s="190"/>
      <c r="N404" s="190"/>
      <c r="O404" s="190"/>
      <c r="P404" s="190"/>
      <c r="Q404" s="190"/>
      <c r="R404" s="190"/>
      <c r="S404" s="190"/>
      <c r="T404" s="191"/>
      <c r="U404" s="190"/>
      <c r="V404" s="166"/>
      <c r="W404" s="166"/>
      <c r="X404" s="166"/>
      <c r="Y404" s="166"/>
      <c r="Z404" s="166"/>
      <c r="AA404" s="166"/>
      <c r="AB404" s="166"/>
      <c r="AC404" s="166"/>
      <c r="AD404" s="166"/>
      <c r="AE404" s="166" t="s">
        <v>131</v>
      </c>
      <c r="AF404" s="166">
        <v>0</v>
      </c>
      <c r="AG404" s="166"/>
      <c r="AH404" s="166"/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x14ac:dyDescent="0.2">
      <c r="A405" s="173" t="s">
        <v>124</v>
      </c>
      <c r="B405" s="178" t="s">
        <v>92</v>
      </c>
      <c r="C405" s="203" t="s">
        <v>93</v>
      </c>
      <c r="D405" s="182"/>
      <c r="E405" s="187"/>
      <c r="F405" s="192"/>
      <c r="G405" s="192">
        <f>SUMIF(AE406:AE432,"&lt;&gt;NOR",G406:G432)</f>
        <v>59861.450000000004</v>
      </c>
      <c r="H405" s="192"/>
      <c r="I405" s="192">
        <f>SUM(I406:I432)</f>
        <v>55247.79</v>
      </c>
      <c r="J405" s="192"/>
      <c r="K405" s="192">
        <f>SUM(K406:K432)</f>
        <v>4613.66</v>
      </c>
      <c r="L405" s="192"/>
      <c r="M405" s="192">
        <f>SUM(M406:M432)</f>
        <v>72432.354500000001</v>
      </c>
      <c r="N405" s="192"/>
      <c r="O405" s="192">
        <f>SUM(O406:O432)</f>
        <v>0.31</v>
      </c>
      <c r="P405" s="192"/>
      <c r="Q405" s="192">
        <f>SUM(Q406:Q432)</f>
        <v>0</v>
      </c>
      <c r="R405" s="192"/>
      <c r="S405" s="192"/>
      <c r="T405" s="193"/>
      <c r="U405" s="192">
        <f>SUM(U406:U432)</f>
        <v>13.88</v>
      </c>
      <c r="AE405" t="s">
        <v>125</v>
      </c>
    </row>
    <row r="406" spans="1:60" ht="33.75" outlineLevel="1" x14ac:dyDescent="0.2">
      <c r="A406" s="167">
        <v>42</v>
      </c>
      <c r="B406" s="177" t="s">
        <v>362</v>
      </c>
      <c r="C406" s="200" t="s">
        <v>363</v>
      </c>
      <c r="D406" s="179" t="s">
        <v>194</v>
      </c>
      <c r="E406" s="184">
        <v>4</v>
      </c>
      <c r="F406" s="190">
        <v>336.6</v>
      </c>
      <c r="G406" s="190">
        <v>1346.4</v>
      </c>
      <c r="H406" s="190">
        <v>0</v>
      </c>
      <c r="I406" s="190">
        <f>ROUND(E406*H406,2)</f>
        <v>0</v>
      </c>
      <c r="J406" s="190">
        <v>336.6</v>
      </c>
      <c r="K406" s="190">
        <f>ROUND(E406*J406,2)</f>
        <v>1346.4</v>
      </c>
      <c r="L406" s="190">
        <v>21</v>
      </c>
      <c r="M406" s="190">
        <f>G406*(1+L406/100)</f>
        <v>1629.144</v>
      </c>
      <c r="N406" s="190">
        <v>0</v>
      </c>
      <c r="O406" s="190">
        <f>ROUND(E406*N406,2)</f>
        <v>0</v>
      </c>
      <c r="P406" s="190">
        <v>0</v>
      </c>
      <c r="Q406" s="190">
        <f>ROUND(E406*P406,2)</f>
        <v>0</v>
      </c>
      <c r="R406" s="190"/>
      <c r="S406" s="190"/>
      <c r="T406" s="191">
        <v>0</v>
      </c>
      <c r="U406" s="190">
        <f>ROUND(E406*T406,2)</f>
        <v>0</v>
      </c>
      <c r="V406" s="166"/>
      <c r="W406" s="166"/>
      <c r="X406" s="166"/>
      <c r="Y406" s="166"/>
      <c r="Z406" s="166"/>
      <c r="AA406" s="166"/>
      <c r="AB406" s="166"/>
      <c r="AC406" s="166"/>
      <c r="AD406" s="166"/>
      <c r="AE406" s="166" t="s">
        <v>248</v>
      </c>
      <c r="AF406" s="166"/>
      <c r="AG406" s="166"/>
      <c r="AH406" s="166"/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167"/>
      <c r="B407" s="177"/>
      <c r="C407" s="201" t="s">
        <v>195</v>
      </c>
      <c r="D407" s="180"/>
      <c r="E407" s="185">
        <v>1</v>
      </c>
      <c r="F407" s="190"/>
      <c r="G407" s="190"/>
      <c r="H407" s="190"/>
      <c r="I407" s="190"/>
      <c r="J407" s="190"/>
      <c r="K407" s="190"/>
      <c r="L407" s="190"/>
      <c r="M407" s="190"/>
      <c r="N407" s="190"/>
      <c r="O407" s="190"/>
      <c r="P407" s="190"/>
      <c r="Q407" s="190"/>
      <c r="R407" s="190"/>
      <c r="S407" s="190"/>
      <c r="T407" s="191"/>
      <c r="U407" s="190"/>
      <c r="V407" s="166"/>
      <c r="W407" s="166"/>
      <c r="X407" s="166"/>
      <c r="Y407" s="166"/>
      <c r="Z407" s="166"/>
      <c r="AA407" s="166"/>
      <c r="AB407" s="166"/>
      <c r="AC407" s="166"/>
      <c r="AD407" s="166"/>
      <c r="AE407" s="166" t="s">
        <v>131</v>
      </c>
      <c r="AF407" s="166">
        <v>0</v>
      </c>
      <c r="AG407" s="166"/>
      <c r="AH407" s="166"/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outlineLevel="1" x14ac:dyDescent="0.2">
      <c r="A408" s="167"/>
      <c r="B408" s="177"/>
      <c r="C408" s="201" t="s">
        <v>196</v>
      </c>
      <c r="D408" s="180"/>
      <c r="E408" s="185">
        <v>1</v>
      </c>
      <c r="F408" s="190"/>
      <c r="G408" s="190"/>
      <c r="H408" s="190"/>
      <c r="I408" s="190"/>
      <c r="J408" s="190"/>
      <c r="K408" s="190"/>
      <c r="L408" s="190"/>
      <c r="M408" s="190"/>
      <c r="N408" s="190"/>
      <c r="O408" s="190"/>
      <c r="P408" s="190"/>
      <c r="Q408" s="190"/>
      <c r="R408" s="190"/>
      <c r="S408" s="190"/>
      <c r="T408" s="191"/>
      <c r="U408" s="190"/>
      <c r="V408" s="166"/>
      <c r="W408" s="166"/>
      <c r="X408" s="166"/>
      <c r="Y408" s="166"/>
      <c r="Z408" s="166"/>
      <c r="AA408" s="166"/>
      <c r="AB408" s="166"/>
      <c r="AC408" s="166"/>
      <c r="AD408" s="166"/>
      <c r="AE408" s="166" t="s">
        <v>131</v>
      </c>
      <c r="AF408" s="166">
        <v>0</v>
      </c>
      <c r="AG408" s="166"/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167"/>
      <c r="B409" s="177"/>
      <c r="C409" s="201" t="s">
        <v>197</v>
      </c>
      <c r="D409" s="180"/>
      <c r="E409" s="185">
        <v>1</v>
      </c>
      <c r="F409" s="190"/>
      <c r="G409" s="190"/>
      <c r="H409" s="190"/>
      <c r="I409" s="190"/>
      <c r="J409" s="190"/>
      <c r="K409" s="190"/>
      <c r="L409" s="190"/>
      <c r="M409" s="190"/>
      <c r="N409" s="190"/>
      <c r="O409" s="190"/>
      <c r="P409" s="190"/>
      <c r="Q409" s="190"/>
      <c r="R409" s="190"/>
      <c r="S409" s="190"/>
      <c r="T409" s="191"/>
      <c r="U409" s="190"/>
      <c r="V409" s="166"/>
      <c r="W409" s="166"/>
      <c r="X409" s="166"/>
      <c r="Y409" s="166"/>
      <c r="Z409" s="166"/>
      <c r="AA409" s="166"/>
      <c r="AB409" s="166"/>
      <c r="AC409" s="166"/>
      <c r="AD409" s="166"/>
      <c r="AE409" s="166" t="s">
        <v>131</v>
      </c>
      <c r="AF409" s="166">
        <v>0</v>
      </c>
      <c r="AG409" s="166"/>
      <c r="AH409" s="166"/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outlineLevel="1" x14ac:dyDescent="0.2">
      <c r="A410" s="167"/>
      <c r="B410" s="177"/>
      <c r="C410" s="201" t="s">
        <v>198</v>
      </c>
      <c r="D410" s="180"/>
      <c r="E410" s="185">
        <v>1</v>
      </c>
      <c r="F410" s="190"/>
      <c r="G410" s="190"/>
      <c r="H410" s="190"/>
      <c r="I410" s="190"/>
      <c r="J410" s="190"/>
      <c r="K410" s="190"/>
      <c r="L410" s="190"/>
      <c r="M410" s="190"/>
      <c r="N410" s="190"/>
      <c r="O410" s="190"/>
      <c r="P410" s="190"/>
      <c r="Q410" s="190"/>
      <c r="R410" s="190"/>
      <c r="S410" s="190"/>
      <c r="T410" s="191"/>
      <c r="U410" s="190"/>
      <c r="V410" s="166"/>
      <c r="W410" s="166"/>
      <c r="X410" s="166"/>
      <c r="Y410" s="166"/>
      <c r="Z410" s="166"/>
      <c r="AA410" s="166"/>
      <c r="AB410" s="166"/>
      <c r="AC410" s="166"/>
      <c r="AD410" s="166"/>
      <c r="AE410" s="166" t="s">
        <v>131</v>
      </c>
      <c r="AF410" s="166">
        <v>0</v>
      </c>
      <c r="AG410" s="166"/>
      <c r="AH410" s="166"/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outlineLevel="1" x14ac:dyDescent="0.2">
      <c r="A411" s="167"/>
      <c r="B411" s="177"/>
      <c r="C411" s="202" t="s">
        <v>137</v>
      </c>
      <c r="D411" s="181"/>
      <c r="E411" s="186">
        <v>4</v>
      </c>
      <c r="F411" s="190"/>
      <c r="G411" s="190"/>
      <c r="H411" s="190"/>
      <c r="I411" s="190"/>
      <c r="J411" s="190"/>
      <c r="K411" s="190"/>
      <c r="L411" s="190"/>
      <c r="M411" s="190"/>
      <c r="N411" s="190"/>
      <c r="O411" s="190"/>
      <c r="P411" s="190"/>
      <c r="Q411" s="190"/>
      <c r="R411" s="190"/>
      <c r="S411" s="190"/>
      <c r="T411" s="191"/>
      <c r="U411" s="190"/>
      <c r="V411" s="166"/>
      <c r="W411" s="166"/>
      <c r="X411" s="166"/>
      <c r="Y411" s="166"/>
      <c r="Z411" s="166"/>
      <c r="AA411" s="166"/>
      <c r="AB411" s="166"/>
      <c r="AC411" s="166"/>
      <c r="AD411" s="166"/>
      <c r="AE411" s="166" t="s">
        <v>131</v>
      </c>
      <c r="AF411" s="166">
        <v>1</v>
      </c>
      <c r="AG411" s="166"/>
      <c r="AH411" s="166"/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167">
        <v>43</v>
      </c>
      <c r="B412" s="177" t="s">
        <v>364</v>
      </c>
      <c r="C412" s="200" t="s">
        <v>365</v>
      </c>
      <c r="D412" s="179" t="s">
        <v>233</v>
      </c>
      <c r="E412" s="184">
        <v>175.68</v>
      </c>
      <c r="F412" s="190">
        <v>20.8</v>
      </c>
      <c r="G412" s="190">
        <v>3654.14</v>
      </c>
      <c r="H412" s="190">
        <v>3.37</v>
      </c>
      <c r="I412" s="190">
        <f>ROUND(E412*H412,2)</f>
        <v>592.04</v>
      </c>
      <c r="J412" s="190">
        <v>17.43</v>
      </c>
      <c r="K412" s="190">
        <f>ROUND(E412*J412,2)</f>
        <v>3062.1</v>
      </c>
      <c r="L412" s="190">
        <v>21</v>
      </c>
      <c r="M412" s="190">
        <f>G412*(1+L412/100)</f>
        <v>4421.5093999999999</v>
      </c>
      <c r="N412" s="190">
        <v>1.6000000000000001E-4</v>
      </c>
      <c r="O412" s="190">
        <f>ROUND(E412*N412,2)</f>
        <v>0.03</v>
      </c>
      <c r="P412" s="190">
        <v>0</v>
      </c>
      <c r="Q412" s="190">
        <f>ROUND(E412*P412,2)</f>
        <v>0</v>
      </c>
      <c r="R412" s="190"/>
      <c r="S412" s="190"/>
      <c r="T412" s="191">
        <v>7.9000000000000001E-2</v>
      </c>
      <c r="U412" s="190">
        <f>ROUND(E412*T412,2)</f>
        <v>13.88</v>
      </c>
      <c r="V412" s="166"/>
      <c r="W412" s="166"/>
      <c r="X412" s="166"/>
      <c r="Y412" s="166"/>
      <c r="Z412" s="166"/>
      <c r="AA412" s="166"/>
      <c r="AB412" s="166"/>
      <c r="AC412" s="166"/>
      <c r="AD412" s="166"/>
      <c r="AE412" s="166" t="s">
        <v>145</v>
      </c>
      <c r="AF412" s="166"/>
      <c r="AG412" s="166"/>
      <c r="AH412" s="166"/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ht="22.5" outlineLevel="1" x14ac:dyDescent="0.2">
      <c r="A413" s="167"/>
      <c r="B413" s="177"/>
      <c r="C413" s="201" t="s">
        <v>366</v>
      </c>
      <c r="D413" s="180"/>
      <c r="E413" s="185"/>
      <c r="F413" s="190"/>
      <c r="G413" s="190"/>
      <c r="H413" s="190"/>
      <c r="I413" s="190"/>
      <c r="J413" s="190"/>
      <c r="K413" s="190"/>
      <c r="L413" s="190"/>
      <c r="M413" s="190"/>
      <c r="N413" s="190"/>
      <c r="O413" s="190"/>
      <c r="P413" s="190"/>
      <c r="Q413" s="190"/>
      <c r="R413" s="190"/>
      <c r="S413" s="190"/>
      <c r="T413" s="191"/>
      <c r="U413" s="190"/>
      <c r="V413" s="166"/>
      <c r="W413" s="166"/>
      <c r="X413" s="166"/>
      <c r="Y413" s="166"/>
      <c r="Z413" s="166"/>
      <c r="AA413" s="166"/>
      <c r="AB413" s="166"/>
      <c r="AC413" s="166"/>
      <c r="AD413" s="166"/>
      <c r="AE413" s="166" t="s">
        <v>131</v>
      </c>
      <c r="AF413" s="166">
        <v>0</v>
      </c>
      <c r="AG413" s="166"/>
      <c r="AH413" s="166"/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outlineLevel="1" x14ac:dyDescent="0.2">
      <c r="A414" s="167"/>
      <c r="B414" s="177"/>
      <c r="C414" s="201" t="s">
        <v>367</v>
      </c>
      <c r="D414" s="180"/>
      <c r="E414" s="185">
        <v>53.68</v>
      </c>
      <c r="F414" s="190"/>
      <c r="G414" s="190"/>
      <c r="H414" s="190"/>
      <c r="I414" s="190"/>
      <c r="J414" s="190"/>
      <c r="K414" s="190"/>
      <c r="L414" s="190"/>
      <c r="M414" s="190"/>
      <c r="N414" s="190"/>
      <c r="O414" s="190"/>
      <c r="P414" s="190"/>
      <c r="Q414" s="190"/>
      <c r="R414" s="190"/>
      <c r="S414" s="190"/>
      <c r="T414" s="191"/>
      <c r="U414" s="190"/>
      <c r="V414" s="166"/>
      <c r="W414" s="166"/>
      <c r="X414" s="166"/>
      <c r="Y414" s="166"/>
      <c r="Z414" s="166"/>
      <c r="AA414" s="166"/>
      <c r="AB414" s="166"/>
      <c r="AC414" s="166"/>
      <c r="AD414" s="166"/>
      <c r="AE414" s="166" t="s">
        <v>131</v>
      </c>
      <c r="AF414" s="166">
        <v>0</v>
      </c>
      <c r="AG414" s="166"/>
      <c r="AH414" s="166"/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167"/>
      <c r="B415" s="177"/>
      <c r="C415" s="201" t="s">
        <v>368</v>
      </c>
      <c r="D415" s="180"/>
      <c r="E415" s="185">
        <v>43.92</v>
      </c>
      <c r="F415" s="190"/>
      <c r="G415" s="190"/>
      <c r="H415" s="190"/>
      <c r="I415" s="190"/>
      <c r="J415" s="190"/>
      <c r="K415" s="190"/>
      <c r="L415" s="190"/>
      <c r="M415" s="190"/>
      <c r="N415" s="190"/>
      <c r="O415" s="190"/>
      <c r="P415" s="190"/>
      <c r="Q415" s="190"/>
      <c r="R415" s="190"/>
      <c r="S415" s="190"/>
      <c r="T415" s="191"/>
      <c r="U415" s="190"/>
      <c r="V415" s="166"/>
      <c r="W415" s="166"/>
      <c r="X415" s="166"/>
      <c r="Y415" s="166"/>
      <c r="Z415" s="166"/>
      <c r="AA415" s="166"/>
      <c r="AB415" s="166"/>
      <c r="AC415" s="166"/>
      <c r="AD415" s="166"/>
      <c r="AE415" s="166" t="s">
        <v>131</v>
      </c>
      <c r="AF415" s="166">
        <v>0</v>
      </c>
      <c r="AG415" s="166"/>
      <c r="AH415" s="166"/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167"/>
      <c r="B416" s="177"/>
      <c r="C416" s="201" t="s">
        <v>369</v>
      </c>
      <c r="D416" s="180"/>
      <c r="E416" s="185">
        <v>43.92</v>
      </c>
      <c r="F416" s="190"/>
      <c r="G416" s="190"/>
      <c r="H416" s="190"/>
      <c r="I416" s="190"/>
      <c r="J416" s="190"/>
      <c r="K416" s="190"/>
      <c r="L416" s="190"/>
      <c r="M416" s="190"/>
      <c r="N416" s="190"/>
      <c r="O416" s="190"/>
      <c r="P416" s="190"/>
      <c r="Q416" s="190"/>
      <c r="R416" s="190"/>
      <c r="S416" s="190"/>
      <c r="T416" s="191"/>
      <c r="U416" s="190"/>
      <c r="V416" s="166"/>
      <c r="W416" s="166"/>
      <c r="X416" s="166"/>
      <c r="Y416" s="166"/>
      <c r="Z416" s="166"/>
      <c r="AA416" s="166"/>
      <c r="AB416" s="166"/>
      <c r="AC416" s="166"/>
      <c r="AD416" s="166"/>
      <c r="AE416" s="166" t="s">
        <v>131</v>
      </c>
      <c r="AF416" s="166">
        <v>0</v>
      </c>
      <c r="AG416" s="166"/>
      <c r="AH416" s="166"/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outlineLevel="1" x14ac:dyDescent="0.2">
      <c r="A417" s="167"/>
      <c r="B417" s="177"/>
      <c r="C417" s="201" t="s">
        <v>370</v>
      </c>
      <c r="D417" s="180"/>
      <c r="E417" s="185">
        <v>34.159999999999997</v>
      </c>
      <c r="F417" s="190"/>
      <c r="G417" s="190"/>
      <c r="H417" s="190"/>
      <c r="I417" s="190"/>
      <c r="J417" s="190"/>
      <c r="K417" s="190"/>
      <c r="L417" s="190"/>
      <c r="M417" s="190"/>
      <c r="N417" s="190"/>
      <c r="O417" s="190"/>
      <c r="P417" s="190"/>
      <c r="Q417" s="190"/>
      <c r="R417" s="190"/>
      <c r="S417" s="190"/>
      <c r="T417" s="191"/>
      <c r="U417" s="190"/>
      <c r="V417" s="166"/>
      <c r="W417" s="166"/>
      <c r="X417" s="166"/>
      <c r="Y417" s="166"/>
      <c r="Z417" s="166"/>
      <c r="AA417" s="166"/>
      <c r="AB417" s="166"/>
      <c r="AC417" s="166"/>
      <c r="AD417" s="166"/>
      <c r="AE417" s="166" t="s">
        <v>131</v>
      </c>
      <c r="AF417" s="166">
        <v>0</v>
      </c>
      <c r="AG417" s="166"/>
      <c r="AH417" s="166"/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outlineLevel="1" x14ac:dyDescent="0.2">
      <c r="A418" s="167">
        <v>44</v>
      </c>
      <c r="B418" s="177" t="s">
        <v>371</v>
      </c>
      <c r="C418" s="200" t="s">
        <v>372</v>
      </c>
      <c r="D418" s="179" t="s">
        <v>233</v>
      </c>
      <c r="E418" s="184">
        <v>184.464</v>
      </c>
      <c r="F418" s="190">
        <v>38.25</v>
      </c>
      <c r="G418" s="190">
        <v>7055.75</v>
      </c>
      <c r="H418" s="190">
        <v>38.25</v>
      </c>
      <c r="I418" s="190">
        <f>ROUND(E418*H418,2)</f>
        <v>7055.75</v>
      </c>
      <c r="J418" s="190">
        <v>0</v>
      </c>
      <c r="K418" s="190">
        <f>ROUND(E418*J418,2)</f>
        <v>0</v>
      </c>
      <c r="L418" s="190">
        <v>21</v>
      </c>
      <c r="M418" s="190">
        <f>G418*(1+L418/100)</f>
        <v>8537.4575000000004</v>
      </c>
      <c r="N418" s="190">
        <v>1.15E-3</v>
      </c>
      <c r="O418" s="190">
        <f>ROUND(E418*N418,2)</f>
        <v>0.21</v>
      </c>
      <c r="P418" s="190">
        <v>0</v>
      </c>
      <c r="Q418" s="190">
        <f>ROUND(E418*P418,2)</f>
        <v>0</v>
      </c>
      <c r="R418" s="190"/>
      <c r="S418" s="190"/>
      <c r="T418" s="191">
        <v>0</v>
      </c>
      <c r="U418" s="190">
        <f>ROUND(E418*T418,2)</f>
        <v>0</v>
      </c>
      <c r="V418" s="166"/>
      <c r="W418" s="166"/>
      <c r="X418" s="166"/>
      <c r="Y418" s="166"/>
      <c r="Z418" s="166"/>
      <c r="AA418" s="166"/>
      <c r="AB418" s="166"/>
      <c r="AC418" s="166"/>
      <c r="AD418" s="166"/>
      <c r="AE418" s="166" t="s">
        <v>350</v>
      </c>
      <c r="AF418" s="166"/>
      <c r="AG418" s="166"/>
      <c r="AH418" s="166"/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167"/>
      <c r="B419" s="177"/>
      <c r="C419" s="201" t="s">
        <v>373</v>
      </c>
      <c r="D419" s="180"/>
      <c r="E419" s="185">
        <v>56.363999999999997</v>
      </c>
      <c r="F419" s="190"/>
      <c r="G419" s="190"/>
      <c r="H419" s="190"/>
      <c r="I419" s="190"/>
      <c r="J419" s="190"/>
      <c r="K419" s="190"/>
      <c r="L419" s="190"/>
      <c r="M419" s="190"/>
      <c r="N419" s="190"/>
      <c r="O419" s="190"/>
      <c r="P419" s="190"/>
      <c r="Q419" s="190"/>
      <c r="R419" s="190"/>
      <c r="S419" s="190"/>
      <c r="T419" s="191"/>
      <c r="U419" s="190"/>
      <c r="V419" s="166"/>
      <c r="W419" s="166"/>
      <c r="X419" s="166"/>
      <c r="Y419" s="166"/>
      <c r="Z419" s="166"/>
      <c r="AA419" s="166"/>
      <c r="AB419" s="166"/>
      <c r="AC419" s="166"/>
      <c r="AD419" s="166"/>
      <c r="AE419" s="166" t="s">
        <v>131</v>
      </c>
      <c r="AF419" s="166">
        <v>0</v>
      </c>
      <c r="AG419" s="166"/>
      <c r="AH419" s="166"/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167"/>
      <c r="B420" s="177"/>
      <c r="C420" s="201" t="s">
        <v>374</v>
      </c>
      <c r="D420" s="180"/>
      <c r="E420" s="185">
        <v>46.116</v>
      </c>
      <c r="F420" s="190"/>
      <c r="G420" s="190"/>
      <c r="H420" s="190"/>
      <c r="I420" s="190"/>
      <c r="J420" s="190"/>
      <c r="K420" s="190"/>
      <c r="L420" s="190"/>
      <c r="M420" s="190"/>
      <c r="N420" s="190"/>
      <c r="O420" s="190"/>
      <c r="P420" s="190"/>
      <c r="Q420" s="190"/>
      <c r="R420" s="190"/>
      <c r="S420" s="190"/>
      <c r="T420" s="191"/>
      <c r="U420" s="190"/>
      <c r="V420" s="166"/>
      <c r="W420" s="166"/>
      <c r="X420" s="166"/>
      <c r="Y420" s="166"/>
      <c r="Z420" s="166"/>
      <c r="AA420" s="166"/>
      <c r="AB420" s="166"/>
      <c r="AC420" s="166"/>
      <c r="AD420" s="166"/>
      <c r="AE420" s="166" t="s">
        <v>131</v>
      </c>
      <c r="AF420" s="166">
        <v>0</v>
      </c>
      <c r="AG420" s="166"/>
      <c r="AH420" s="166"/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outlineLevel="1" x14ac:dyDescent="0.2">
      <c r="A421" s="167"/>
      <c r="B421" s="177"/>
      <c r="C421" s="201" t="s">
        <v>375</v>
      </c>
      <c r="D421" s="180"/>
      <c r="E421" s="185">
        <v>46.116</v>
      </c>
      <c r="F421" s="190"/>
      <c r="G421" s="190"/>
      <c r="H421" s="190"/>
      <c r="I421" s="190"/>
      <c r="J421" s="190"/>
      <c r="K421" s="190"/>
      <c r="L421" s="190"/>
      <c r="M421" s="190"/>
      <c r="N421" s="190"/>
      <c r="O421" s="190"/>
      <c r="P421" s="190"/>
      <c r="Q421" s="190"/>
      <c r="R421" s="190"/>
      <c r="S421" s="190"/>
      <c r="T421" s="191"/>
      <c r="U421" s="190"/>
      <c r="V421" s="166"/>
      <c r="W421" s="166"/>
      <c r="X421" s="166"/>
      <c r="Y421" s="166"/>
      <c r="Z421" s="166"/>
      <c r="AA421" s="166"/>
      <c r="AB421" s="166"/>
      <c r="AC421" s="166"/>
      <c r="AD421" s="166"/>
      <c r="AE421" s="166" t="s">
        <v>131</v>
      </c>
      <c r="AF421" s="166">
        <v>0</v>
      </c>
      <c r="AG421" s="166"/>
      <c r="AH421" s="166"/>
      <c r="AI421" s="166"/>
      <c r="AJ421" s="166"/>
      <c r="AK421" s="166"/>
      <c r="AL421" s="166"/>
      <c r="AM421" s="166"/>
      <c r="AN421" s="166"/>
      <c r="AO421" s="166"/>
      <c r="AP421" s="166"/>
      <c r="AQ421" s="166"/>
      <c r="AR421" s="166"/>
      <c r="AS421" s="166"/>
      <c r="AT421" s="166"/>
      <c r="AU421" s="166"/>
      <c r="AV421" s="166"/>
      <c r="AW421" s="166"/>
      <c r="AX421" s="166"/>
      <c r="AY421" s="166"/>
      <c r="AZ421" s="166"/>
      <c r="BA421" s="166"/>
      <c r="BB421" s="166"/>
      <c r="BC421" s="166"/>
      <c r="BD421" s="166"/>
      <c r="BE421" s="166"/>
      <c r="BF421" s="166"/>
      <c r="BG421" s="166"/>
      <c r="BH421" s="166"/>
    </row>
    <row r="422" spans="1:60" outlineLevel="1" x14ac:dyDescent="0.2">
      <c r="A422" s="167"/>
      <c r="B422" s="177"/>
      <c r="C422" s="201" t="s">
        <v>376</v>
      </c>
      <c r="D422" s="180"/>
      <c r="E422" s="185">
        <v>35.868000000000002</v>
      </c>
      <c r="F422" s="190"/>
      <c r="G422" s="190"/>
      <c r="H422" s="190"/>
      <c r="I422" s="190"/>
      <c r="J422" s="190"/>
      <c r="K422" s="190"/>
      <c r="L422" s="190"/>
      <c r="M422" s="190"/>
      <c r="N422" s="190"/>
      <c r="O422" s="190"/>
      <c r="P422" s="190"/>
      <c r="Q422" s="190"/>
      <c r="R422" s="190"/>
      <c r="S422" s="190"/>
      <c r="T422" s="191"/>
      <c r="U422" s="190"/>
      <c r="V422" s="166"/>
      <c r="W422" s="166"/>
      <c r="X422" s="166"/>
      <c r="Y422" s="166"/>
      <c r="Z422" s="166"/>
      <c r="AA422" s="166"/>
      <c r="AB422" s="166"/>
      <c r="AC422" s="166"/>
      <c r="AD422" s="166"/>
      <c r="AE422" s="166" t="s">
        <v>131</v>
      </c>
      <c r="AF422" s="166">
        <v>0</v>
      </c>
      <c r="AG422" s="166"/>
      <c r="AH422" s="166"/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ht="45" outlineLevel="1" x14ac:dyDescent="0.2">
      <c r="A423" s="167">
        <v>45</v>
      </c>
      <c r="B423" s="177" t="s">
        <v>377</v>
      </c>
      <c r="C423" s="200" t="s">
        <v>378</v>
      </c>
      <c r="D423" s="179" t="s">
        <v>201</v>
      </c>
      <c r="E423" s="184">
        <v>4</v>
      </c>
      <c r="F423" s="190">
        <v>11900</v>
      </c>
      <c r="G423" s="190">
        <v>47600</v>
      </c>
      <c r="H423" s="190">
        <v>11900</v>
      </c>
      <c r="I423" s="190">
        <f>ROUND(E423*H423,2)</f>
        <v>47600</v>
      </c>
      <c r="J423" s="190">
        <v>0</v>
      </c>
      <c r="K423" s="190">
        <f>ROUND(E423*J423,2)</f>
        <v>0</v>
      </c>
      <c r="L423" s="190">
        <v>21</v>
      </c>
      <c r="M423" s="190">
        <f>G423*(1+L423/100)</f>
        <v>57596</v>
      </c>
      <c r="N423" s="190">
        <v>1.7999999999999999E-2</v>
      </c>
      <c r="O423" s="190">
        <f>ROUND(E423*N423,2)</f>
        <v>7.0000000000000007E-2</v>
      </c>
      <c r="P423" s="190">
        <v>0</v>
      </c>
      <c r="Q423" s="190">
        <f>ROUND(E423*P423,2)</f>
        <v>0</v>
      </c>
      <c r="R423" s="190"/>
      <c r="S423" s="190"/>
      <c r="T423" s="191">
        <v>0</v>
      </c>
      <c r="U423" s="190">
        <f>ROUND(E423*T423,2)</f>
        <v>0</v>
      </c>
      <c r="V423" s="166"/>
      <c r="W423" s="166"/>
      <c r="X423" s="166"/>
      <c r="Y423" s="166"/>
      <c r="Z423" s="166"/>
      <c r="AA423" s="166"/>
      <c r="AB423" s="166"/>
      <c r="AC423" s="166"/>
      <c r="AD423" s="166"/>
      <c r="AE423" s="166" t="s">
        <v>263</v>
      </c>
      <c r="AF423" s="166"/>
      <c r="AG423" s="166"/>
      <c r="AH423" s="166"/>
      <c r="AI423" s="166"/>
      <c r="AJ423" s="166"/>
      <c r="AK423" s="166"/>
      <c r="AL423" s="166"/>
      <c r="AM423" s="166"/>
      <c r="AN423" s="166"/>
      <c r="AO423" s="166"/>
      <c r="AP423" s="166"/>
      <c r="AQ423" s="166"/>
      <c r="AR423" s="166"/>
      <c r="AS423" s="166"/>
      <c r="AT423" s="166"/>
      <c r="AU423" s="166"/>
      <c r="AV423" s="166"/>
      <c r="AW423" s="166"/>
      <c r="AX423" s="166"/>
      <c r="AY423" s="166"/>
      <c r="AZ423" s="166"/>
      <c r="BA423" s="166"/>
      <c r="BB423" s="166"/>
      <c r="BC423" s="166"/>
      <c r="BD423" s="166"/>
      <c r="BE423" s="166"/>
      <c r="BF423" s="166"/>
      <c r="BG423" s="166"/>
      <c r="BH423" s="166"/>
    </row>
    <row r="424" spans="1:60" outlineLevel="1" x14ac:dyDescent="0.2">
      <c r="A424" s="167"/>
      <c r="B424" s="177"/>
      <c r="C424" s="201" t="s">
        <v>195</v>
      </c>
      <c r="D424" s="180"/>
      <c r="E424" s="185">
        <v>1</v>
      </c>
      <c r="F424" s="190"/>
      <c r="G424" s="190"/>
      <c r="H424" s="190"/>
      <c r="I424" s="190"/>
      <c r="J424" s="190"/>
      <c r="K424" s="190"/>
      <c r="L424" s="190"/>
      <c r="M424" s="190"/>
      <c r="N424" s="190"/>
      <c r="O424" s="190"/>
      <c r="P424" s="190"/>
      <c r="Q424" s="190"/>
      <c r="R424" s="190"/>
      <c r="S424" s="190"/>
      <c r="T424" s="191"/>
      <c r="U424" s="190"/>
      <c r="V424" s="166"/>
      <c r="W424" s="166"/>
      <c r="X424" s="166"/>
      <c r="Y424" s="166"/>
      <c r="Z424" s="166"/>
      <c r="AA424" s="166"/>
      <c r="AB424" s="166"/>
      <c r="AC424" s="166"/>
      <c r="AD424" s="166"/>
      <c r="AE424" s="166" t="s">
        <v>131</v>
      </c>
      <c r="AF424" s="166">
        <v>0</v>
      </c>
      <c r="AG424" s="166"/>
      <c r="AH424" s="166"/>
      <c r="AI424" s="166"/>
      <c r="AJ424" s="166"/>
      <c r="AK424" s="166"/>
      <c r="AL424" s="166"/>
      <c r="AM424" s="166"/>
      <c r="AN424" s="166"/>
      <c r="AO424" s="166"/>
      <c r="AP424" s="166"/>
      <c r="AQ424" s="166"/>
      <c r="AR424" s="166"/>
      <c r="AS424" s="166"/>
      <c r="AT424" s="166"/>
      <c r="AU424" s="166"/>
      <c r="AV424" s="166"/>
      <c r="AW424" s="166"/>
      <c r="AX424" s="166"/>
      <c r="AY424" s="166"/>
      <c r="AZ424" s="166"/>
      <c r="BA424" s="166"/>
      <c r="BB424" s="166"/>
      <c r="BC424" s="166"/>
      <c r="BD424" s="166"/>
      <c r="BE424" s="166"/>
      <c r="BF424" s="166"/>
      <c r="BG424" s="166"/>
      <c r="BH424" s="166"/>
    </row>
    <row r="425" spans="1:60" outlineLevel="1" x14ac:dyDescent="0.2">
      <c r="A425" s="167"/>
      <c r="B425" s="177"/>
      <c r="C425" s="201" t="s">
        <v>196</v>
      </c>
      <c r="D425" s="180"/>
      <c r="E425" s="185">
        <v>1</v>
      </c>
      <c r="F425" s="190"/>
      <c r="G425" s="190"/>
      <c r="H425" s="190"/>
      <c r="I425" s="190"/>
      <c r="J425" s="190"/>
      <c r="K425" s="190"/>
      <c r="L425" s="190"/>
      <c r="M425" s="190"/>
      <c r="N425" s="190"/>
      <c r="O425" s="190"/>
      <c r="P425" s="190"/>
      <c r="Q425" s="190"/>
      <c r="R425" s="190"/>
      <c r="S425" s="190"/>
      <c r="T425" s="191"/>
      <c r="U425" s="190"/>
      <c r="V425" s="166"/>
      <c r="W425" s="166"/>
      <c r="X425" s="166"/>
      <c r="Y425" s="166"/>
      <c r="Z425" s="166"/>
      <c r="AA425" s="166"/>
      <c r="AB425" s="166"/>
      <c r="AC425" s="166"/>
      <c r="AD425" s="166"/>
      <c r="AE425" s="166" t="s">
        <v>131</v>
      </c>
      <c r="AF425" s="166">
        <v>0</v>
      </c>
      <c r="AG425" s="166"/>
      <c r="AH425" s="166"/>
      <c r="AI425" s="166"/>
      <c r="AJ425" s="166"/>
      <c r="AK425" s="166"/>
      <c r="AL425" s="166"/>
      <c r="AM425" s="166"/>
      <c r="AN425" s="166"/>
      <c r="AO425" s="166"/>
      <c r="AP425" s="166"/>
      <c r="AQ425" s="166"/>
      <c r="AR425" s="166"/>
      <c r="AS425" s="166"/>
      <c r="AT425" s="166"/>
      <c r="AU425" s="166"/>
      <c r="AV425" s="166"/>
      <c r="AW425" s="166"/>
      <c r="AX425" s="166"/>
      <c r="AY425" s="166"/>
      <c r="AZ425" s="166"/>
      <c r="BA425" s="166"/>
      <c r="BB425" s="166"/>
      <c r="BC425" s="166"/>
      <c r="BD425" s="166"/>
      <c r="BE425" s="166"/>
      <c r="BF425" s="166"/>
      <c r="BG425" s="166"/>
      <c r="BH425" s="166"/>
    </row>
    <row r="426" spans="1:60" outlineLevel="1" x14ac:dyDescent="0.2">
      <c r="A426" s="167"/>
      <c r="B426" s="177"/>
      <c r="C426" s="201" t="s">
        <v>197</v>
      </c>
      <c r="D426" s="180"/>
      <c r="E426" s="185">
        <v>1</v>
      </c>
      <c r="F426" s="190"/>
      <c r="G426" s="190"/>
      <c r="H426" s="190"/>
      <c r="I426" s="190"/>
      <c r="J426" s="190"/>
      <c r="K426" s="190"/>
      <c r="L426" s="190"/>
      <c r="M426" s="190"/>
      <c r="N426" s="190"/>
      <c r="O426" s="190"/>
      <c r="P426" s="190"/>
      <c r="Q426" s="190"/>
      <c r="R426" s="190"/>
      <c r="S426" s="190"/>
      <c r="T426" s="191"/>
      <c r="U426" s="190"/>
      <c r="V426" s="166"/>
      <c r="W426" s="166"/>
      <c r="X426" s="166"/>
      <c r="Y426" s="166"/>
      <c r="Z426" s="166"/>
      <c r="AA426" s="166"/>
      <c r="AB426" s="166"/>
      <c r="AC426" s="166"/>
      <c r="AD426" s="166"/>
      <c r="AE426" s="166" t="s">
        <v>131</v>
      </c>
      <c r="AF426" s="166">
        <v>0</v>
      </c>
      <c r="AG426" s="166"/>
      <c r="AH426" s="166"/>
      <c r="AI426" s="166"/>
      <c r="AJ426" s="166"/>
      <c r="AK426" s="166"/>
      <c r="AL426" s="166"/>
      <c r="AM426" s="166"/>
      <c r="AN426" s="166"/>
      <c r="AO426" s="166"/>
      <c r="AP426" s="166"/>
      <c r="AQ426" s="166"/>
      <c r="AR426" s="166"/>
      <c r="AS426" s="166"/>
      <c r="AT426" s="166"/>
      <c r="AU426" s="166"/>
      <c r="AV426" s="166"/>
      <c r="AW426" s="166"/>
      <c r="AX426" s="166"/>
      <c r="AY426" s="166"/>
      <c r="AZ426" s="166"/>
      <c r="BA426" s="166"/>
      <c r="BB426" s="166"/>
      <c r="BC426" s="166"/>
      <c r="BD426" s="166"/>
      <c r="BE426" s="166"/>
      <c r="BF426" s="166"/>
      <c r="BG426" s="166"/>
      <c r="BH426" s="166"/>
    </row>
    <row r="427" spans="1:60" outlineLevel="1" x14ac:dyDescent="0.2">
      <c r="A427" s="167"/>
      <c r="B427" s="177"/>
      <c r="C427" s="201" t="s">
        <v>198</v>
      </c>
      <c r="D427" s="180"/>
      <c r="E427" s="185">
        <v>1</v>
      </c>
      <c r="F427" s="190"/>
      <c r="G427" s="190"/>
      <c r="H427" s="190"/>
      <c r="I427" s="190"/>
      <c r="J427" s="190"/>
      <c r="K427" s="190"/>
      <c r="L427" s="190"/>
      <c r="M427" s="190"/>
      <c r="N427" s="190"/>
      <c r="O427" s="190"/>
      <c r="P427" s="190"/>
      <c r="Q427" s="190"/>
      <c r="R427" s="190"/>
      <c r="S427" s="190"/>
      <c r="T427" s="191"/>
      <c r="U427" s="190"/>
      <c r="V427" s="166"/>
      <c r="W427" s="166"/>
      <c r="X427" s="166"/>
      <c r="Y427" s="166"/>
      <c r="Z427" s="166"/>
      <c r="AA427" s="166"/>
      <c r="AB427" s="166"/>
      <c r="AC427" s="166"/>
      <c r="AD427" s="166"/>
      <c r="AE427" s="166" t="s">
        <v>131</v>
      </c>
      <c r="AF427" s="166">
        <v>0</v>
      </c>
      <c r="AG427" s="166"/>
      <c r="AH427" s="166"/>
      <c r="AI427" s="166"/>
      <c r="AJ427" s="166"/>
      <c r="AK427" s="166"/>
      <c r="AL427" s="166"/>
      <c r="AM427" s="166"/>
      <c r="AN427" s="166"/>
      <c r="AO427" s="166"/>
      <c r="AP427" s="166"/>
      <c r="AQ427" s="166"/>
      <c r="AR427" s="166"/>
      <c r="AS427" s="166"/>
      <c r="AT427" s="166"/>
      <c r="AU427" s="166"/>
      <c r="AV427" s="166"/>
      <c r="AW427" s="166"/>
      <c r="AX427" s="166"/>
      <c r="AY427" s="166"/>
      <c r="AZ427" s="166"/>
      <c r="BA427" s="166"/>
      <c r="BB427" s="166"/>
      <c r="BC427" s="166"/>
      <c r="BD427" s="166"/>
      <c r="BE427" s="166"/>
      <c r="BF427" s="166"/>
      <c r="BG427" s="166"/>
      <c r="BH427" s="166"/>
    </row>
    <row r="428" spans="1:60" outlineLevel="1" x14ac:dyDescent="0.2">
      <c r="A428" s="167"/>
      <c r="B428" s="177"/>
      <c r="C428" s="202" t="s">
        <v>137</v>
      </c>
      <c r="D428" s="181"/>
      <c r="E428" s="186">
        <v>4</v>
      </c>
      <c r="F428" s="190"/>
      <c r="G428" s="190"/>
      <c r="H428" s="190"/>
      <c r="I428" s="190"/>
      <c r="J428" s="190"/>
      <c r="K428" s="190"/>
      <c r="L428" s="190"/>
      <c r="M428" s="190"/>
      <c r="N428" s="190"/>
      <c r="O428" s="190"/>
      <c r="P428" s="190"/>
      <c r="Q428" s="190"/>
      <c r="R428" s="190"/>
      <c r="S428" s="190"/>
      <c r="T428" s="191"/>
      <c r="U428" s="190"/>
      <c r="V428" s="166"/>
      <c r="W428" s="166"/>
      <c r="X428" s="166"/>
      <c r="Y428" s="166"/>
      <c r="Z428" s="166"/>
      <c r="AA428" s="166"/>
      <c r="AB428" s="166"/>
      <c r="AC428" s="166"/>
      <c r="AD428" s="166"/>
      <c r="AE428" s="166" t="s">
        <v>131</v>
      </c>
      <c r="AF428" s="166">
        <v>1</v>
      </c>
      <c r="AG428" s="166"/>
      <c r="AH428" s="166"/>
      <c r="AI428" s="166"/>
      <c r="AJ428" s="166"/>
      <c r="AK428" s="166"/>
      <c r="AL428" s="166"/>
      <c r="AM428" s="166"/>
      <c r="AN428" s="166"/>
      <c r="AO428" s="166"/>
      <c r="AP428" s="166"/>
      <c r="AQ428" s="166"/>
      <c r="AR428" s="166"/>
      <c r="AS428" s="166"/>
      <c r="AT428" s="166"/>
      <c r="AU428" s="166"/>
      <c r="AV428" s="166"/>
      <c r="AW428" s="166"/>
      <c r="AX428" s="166"/>
      <c r="AY428" s="166"/>
      <c r="AZ428" s="166"/>
      <c r="BA428" s="166"/>
      <c r="BB428" s="166"/>
      <c r="BC428" s="166"/>
      <c r="BD428" s="166"/>
      <c r="BE428" s="166"/>
      <c r="BF428" s="166"/>
      <c r="BG428" s="166"/>
      <c r="BH428" s="166"/>
    </row>
    <row r="429" spans="1:60" outlineLevel="1" x14ac:dyDescent="0.2">
      <c r="A429" s="167">
        <v>46</v>
      </c>
      <c r="B429" s="177" t="s">
        <v>379</v>
      </c>
      <c r="C429" s="200" t="s">
        <v>380</v>
      </c>
      <c r="D429" s="179" t="s">
        <v>166</v>
      </c>
      <c r="E429" s="184">
        <v>0.31224000000000002</v>
      </c>
      <c r="F429" s="190">
        <v>657.05</v>
      </c>
      <c r="G429" s="190">
        <v>205.16</v>
      </c>
      <c r="H429" s="190">
        <v>0</v>
      </c>
      <c r="I429" s="190">
        <f>ROUND(E429*H429,2)</f>
        <v>0</v>
      </c>
      <c r="J429" s="190">
        <v>657.05</v>
      </c>
      <c r="K429" s="190">
        <f>ROUND(E429*J429,2)</f>
        <v>205.16</v>
      </c>
      <c r="L429" s="190">
        <v>21</v>
      </c>
      <c r="M429" s="190">
        <f>G429*(1+L429/100)</f>
        <v>248.24359999999999</v>
      </c>
      <c r="N429" s="190">
        <v>0</v>
      </c>
      <c r="O429" s="190">
        <f>ROUND(E429*N429,2)</f>
        <v>0</v>
      </c>
      <c r="P429" s="190">
        <v>0</v>
      </c>
      <c r="Q429" s="190">
        <f>ROUND(E429*P429,2)</f>
        <v>0</v>
      </c>
      <c r="R429" s="190"/>
      <c r="S429" s="190"/>
      <c r="T429" s="191">
        <v>0</v>
      </c>
      <c r="U429" s="190">
        <f>ROUND(E429*T429,2)</f>
        <v>0</v>
      </c>
      <c r="V429" s="166"/>
      <c r="W429" s="166"/>
      <c r="X429" s="166"/>
      <c r="Y429" s="166"/>
      <c r="Z429" s="166"/>
      <c r="AA429" s="166"/>
      <c r="AB429" s="166"/>
      <c r="AC429" s="166"/>
      <c r="AD429" s="166"/>
      <c r="AE429" s="166" t="s">
        <v>211</v>
      </c>
      <c r="AF429" s="166"/>
      <c r="AG429" s="166"/>
      <c r="AH429" s="166"/>
      <c r="AI429" s="166"/>
      <c r="AJ429" s="166"/>
      <c r="AK429" s="166"/>
      <c r="AL429" s="166"/>
      <c r="AM429" s="166"/>
      <c r="AN429" s="166"/>
      <c r="AO429" s="166"/>
      <c r="AP429" s="166"/>
      <c r="AQ429" s="166"/>
      <c r="AR429" s="166"/>
      <c r="AS429" s="166"/>
      <c r="AT429" s="166"/>
      <c r="AU429" s="166"/>
      <c r="AV429" s="166"/>
      <c r="AW429" s="166"/>
      <c r="AX429" s="166"/>
      <c r="AY429" s="166"/>
      <c r="AZ429" s="166"/>
      <c r="BA429" s="166"/>
      <c r="BB429" s="166"/>
      <c r="BC429" s="166"/>
      <c r="BD429" s="166"/>
      <c r="BE429" s="166"/>
      <c r="BF429" s="166"/>
      <c r="BG429" s="166"/>
      <c r="BH429" s="166"/>
    </row>
    <row r="430" spans="1:60" outlineLevel="1" x14ac:dyDescent="0.2">
      <c r="A430" s="167"/>
      <c r="B430" s="177"/>
      <c r="C430" s="201" t="s">
        <v>212</v>
      </c>
      <c r="D430" s="180"/>
      <c r="E430" s="185"/>
      <c r="F430" s="190"/>
      <c r="G430" s="190"/>
      <c r="H430" s="190"/>
      <c r="I430" s="190"/>
      <c r="J430" s="190"/>
      <c r="K430" s="190"/>
      <c r="L430" s="190"/>
      <c r="M430" s="190"/>
      <c r="N430" s="190"/>
      <c r="O430" s="190"/>
      <c r="P430" s="190"/>
      <c r="Q430" s="190"/>
      <c r="R430" s="190"/>
      <c r="S430" s="190"/>
      <c r="T430" s="191"/>
      <c r="U430" s="190"/>
      <c r="V430" s="166"/>
      <c r="W430" s="166"/>
      <c r="X430" s="166"/>
      <c r="Y430" s="166"/>
      <c r="Z430" s="166"/>
      <c r="AA430" s="166"/>
      <c r="AB430" s="166"/>
      <c r="AC430" s="166"/>
      <c r="AD430" s="166"/>
      <c r="AE430" s="166" t="s">
        <v>131</v>
      </c>
      <c r="AF430" s="166">
        <v>0</v>
      </c>
      <c r="AG430" s="166"/>
      <c r="AH430" s="166"/>
      <c r="AI430" s="166"/>
      <c r="AJ430" s="166"/>
      <c r="AK430" s="166"/>
      <c r="AL430" s="166"/>
      <c r="AM430" s="166"/>
      <c r="AN430" s="166"/>
      <c r="AO430" s="166"/>
      <c r="AP430" s="166"/>
      <c r="AQ430" s="166"/>
      <c r="AR430" s="166"/>
      <c r="AS430" s="166"/>
      <c r="AT430" s="166"/>
      <c r="AU430" s="166"/>
      <c r="AV430" s="166"/>
      <c r="AW430" s="166"/>
      <c r="AX430" s="166"/>
      <c r="AY430" s="166"/>
      <c r="AZ430" s="166"/>
      <c r="BA430" s="166"/>
      <c r="BB430" s="166"/>
      <c r="BC430" s="166"/>
      <c r="BD430" s="166"/>
      <c r="BE430" s="166"/>
      <c r="BF430" s="166"/>
      <c r="BG430" s="166"/>
      <c r="BH430" s="166"/>
    </row>
    <row r="431" spans="1:60" outlineLevel="1" x14ac:dyDescent="0.2">
      <c r="A431" s="167"/>
      <c r="B431" s="177"/>
      <c r="C431" s="201" t="s">
        <v>381</v>
      </c>
      <c r="D431" s="180"/>
      <c r="E431" s="185"/>
      <c r="F431" s="190"/>
      <c r="G431" s="190"/>
      <c r="H431" s="190"/>
      <c r="I431" s="190"/>
      <c r="J431" s="190"/>
      <c r="K431" s="190"/>
      <c r="L431" s="190"/>
      <c r="M431" s="190"/>
      <c r="N431" s="190"/>
      <c r="O431" s="190"/>
      <c r="P431" s="190"/>
      <c r="Q431" s="190"/>
      <c r="R431" s="190"/>
      <c r="S431" s="190"/>
      <c r="T431" s="191"/>
      <c r="U431" s="190"/>
      <c r="V431" s="166"/>
      <c r="W431" s="166"/>
      <c r="X431" s="166"/>
      <c r="Y431" s="166"/>
      <c r="Z431" s="166"/>
      <c r="AA431" s="166"/>
      <c r="AB431" s="166"/>
      <c r="AC431" s="166"/>
      <c r="AD431" s="166"/>
      <c r="AE431" s="166" t="s">
        <v>131</v>
      </c>
      <c r="AF431" s="166">
        <v>0</v>
      </c>
      <c r="AG431" s="166"/>
      <c r="AH431" s="166"/>
      <c r="AI431" s="166"/>
      <c r="AJ431" s="166"/>
      <c r="AK431" s="166"/>
      <c r="AL431" s="166"/>
      <c r="AM431" s="166"/>
      <c r="AN431" s="166"/>
      <c r="AO431" s="166"/>
      <c r="AP431" s="166"/>
      <c r="AQ431" s="166"/>
      <c r="AR431" s="166"/>
      <c r="AS431" s="166"/>
      <c r="AT431" s="166"/>
      <c r="AU431" s="166"/>
      <c r="AV431" s="166"/>
      <c r="AW431" s="166"/>
      <c r="AX431" s="166"/>
      <c r="AY431" s="166"/>
      <c r="AZ431" s="166"/>
      <c r="BA431" s="166"/>
      <c r="BB431" s="166"/>
      <c r="BC431" s="166"/>
      <c r="BD431" s="166"/>
      <c r="BE431" s="166"/>
      <c r="BF431" s="166"/>
      <c r="BG431" s="166"/>
      <c r="BH431" s="166"/>
    </row>
    <row r="432" spans="1:60" outlineLevel="1" x14ac:dyDescent="0.2">
      <c r="A432" s="167"/>
      <c r="B432" s="177"/>
      <c r="C432" s="201" t="s">
        <v>382</v>
      </c>
      <c r="D432" s="180"/>
      <c r="E432" s="185">
        <v>0.31224000000000002</v>
      </c>
      <c r="F432" s="190"/>
      <c r="G432" s="190"/>
      <c r="H432" s="190"/>
      <c r="I432" s="190"/>
      <c r="J432" s="190"/>
      <c r="K432" s="190"/>
      <c r="L432" s="190"/>
      <c r="M432" s="190"/>
      <c r="N432" s="190"/>
      <c r="O432" s="190"/>
      <c r="P432" s="190"/>
      <c r="Q432" s="190"/>
      <c r="R432" s="190"/>
      <c r="S432" s="190"/>
      <c r="T432" s="191"/>
      <c r="U432" s="190"/>
      <c r="V432" s="166"/>
      <c r="W432" s="166"/>
      <c r="X432" s="166"/>
      <c r="Y432" s="166"/>
      <c r="Z432" s="166"/>
      <c r="AA432" s="166"/>
      <c r="AB432" s="166"/>
      <c r="AC432" s="166"/>
      <c r="AD432" s="166"/>
      <c r="AE432" s="166" t="s">
        <v>131</v>
      </c>
      <c r="AF432" s="166">
        <v>0</v>
      </c>
      <c r="AG432" s="166"/>
      <c r="AH432" s="166"/>
      <c r="AI432" s="166"/>
      <c r="AJ432" s="166"/>
      <c r="AK432" s="166"/>
      <c r="AL432" s="166"/>
      <c r="AM432" s="166"/>
      <c r="AN432" s="166"/>
      <c r="AO432" s="166"/>
      <c r="AP432" s="166"/>
      <c r="AQ432" s="166"/>
      <c r="AR432" s="166"/>
      <c r="AS432" s="166"/>
      <c r="AT432" s="166"/>
      <c r="AU432" s="166"/>
      <c r="AV432" s="166"/>
      <c r="AW432" s="166"/>
      <c r="AX432" s="166"/>
      <c r="AY432" s="166"/>
      <c r="AZ432" s="166"/>
      <c r="BA432" s="166"/>
      <c r="BB432" s="166"/>
      <c r="BC432" s="166"/>
      <c r="BD432" s="166"/>
      <c r="BE432" s="166"/>
      <c r="BF432" s="166"/>
      <c r="BG432" s="166"/>
      <c r="BH432" s="166"/>
    </row>
    <row r="433" spans="1:60" x14ac:dyDescent="0.2">
      <c r="A433" s="173" t="s">
        <v>124</v>
      </c>
      <c r="B433" s="178" t="s">
        <v>94</v>
      </c>
      <c r="C433" s="203" t="s">
        <v>95</v>
      </c>
      <c r="D433" s="182"/>
      <c r="E433" s="187"/>
      <c r="F433" s="192"/>
      <c r="G433" s="192">
        <f>SUMIF(AE434:AE439,"&lt;&gt;NOR",G434:G439)</f>
        <v>2581.88</v>
      </c>
      <c r="H433" s="192"/>
      <c r="I433" s="192">
        <f>SUM(I434:I439)</f>
        <v>0</v>
      </c>
      <c r="J433" s="192"/>
      <c r="K433" s="192">
        <f>SUM(K434:K439)</f>
        <v>2581.88</v>
      </c>
      <c r="L433" s="192"/>
      <c r="M433" s="192">
        <f>SUM(M434:M439)</f>
        <v>3124.0747999999999</v>
      </c>
      <c r="N433" s="192"/>
      <c r="O433" s="192">
        <f>SUM(O434:O439)</f>
        <v>0.01</v>
      </c>
      <c r="P433" s="192"/>
      <c r="Q433" s="192">
        <f>SUM(Q434:Q439)</f>
        <v>0</v>
      </c>
      <c r="R433" s="192"/>
      <c r="S433" s="192"/>
      <c r="T433" s="193"/>
      <c r="U433" s="192">
        <f>SUM(U434:U439)</f>
        <v>0</v>
      </c>
      <c r="AE433" t="s">
        <v>125</v>
      </c>
    </row>
    <row r="434" spans="1:60" ht="22.5" outlineLevel="1" x14ac:dyDescent="0.2">
      <c r="A434" s="167">
        <v>47</v>
      </c>
      <c r="B434" s="177" t="s">
        <v>383</v>
      </c>
      <c r="C434" s="200" t="s">
        <v>384</v>
      </c>
      <c r="D434" s="179" t="s">
        <v>128</v>
      </c>
      <c r="E434" s="184">
        <v>22.8384</v>
      </c>
      <c r="F434" s="190">
        <v>113.05</v>
      </c>
      <c r="G434" s="190">
        <v>2581.88</v>
      </c>
      <c r="H434" s="190">
        <v>0</v>
      </c>
      <c r="I434" s="190">
        <f>ROUND(E434*H434,2)</f>
        <v>0</v>
      </c>
      <c r="J434" s="190">
        <v>113.05</v>
      </c>
      <c r="K434" s="190">
        <f>ROUND(E434*J434,2)</f>
        <v>2581.88</v>
      </c>
      <c r="L434" s="190">
        <v>21</v>
      </c>
      <c r="M434" s="190">
        <f>G434*(1+L434/100)</f>
        <v>3124.0747999999999</v>
      </c>
      <c r="N434" s="190">
        <v>4.2000000000000002E-4</v>
      </c>
      <c r="O434" s="190">
        <f>ROUND(E434*N434,2)</f>
        <v>0.01</v>
      </c>
      <c r="P434" s="190">
        <v>0</v>
      </c>
      <c r="Q434" s="190">
        <f>ROUND(E434*P434,2)</f>
        <v>0</v>
      </c>
      <c r="R434" s="190"/>
      <c r="S434" s="190"/>
      <c r="T434" s="191">
        <v>0</v>
      </c>
      <c r="U434" s="190">
        <f>ROUND(E434*T434,2)</f>
        <v>0</v>
      </c>
      <c r="V434" s="166"/>
      <c r="W434" s="166"/>
      <c r="X434" s="166"/>
      <c r="Y434" s="166"/>
      <c r="Z434" s="166"/>
      <c r="AA434" s="166"/>
      <c r="AB434" s="166"/>
      <c r="AC434" s="166"/>
      <c r="AD434" s="166"/>
      <c r="AE434" s="166" t="s">
        <v>248</v>
      </c>
      <c r="AF434" s="166"/>
      <c r="AG434" s="166"/>
      <c r="AH434" s="166"/>
      <c r="AI434" s="166"/>
      <c r="AJ434" s="166"/>
      <c r="AK434" s="166"/>
      <c r="AL434" s="166"/>
      <c r="AM434" s="166"/>
      <c r="AN434" s="166"/>
      <c r="AO434" s="166"/>
      <c r="AP434" s="166"/>
      <c r="AQ434" s="166"/>
      <c r="AR434" s="166"/>
      <c r="AS434" s="166"/>
      <c r="AT434" s="166"/>
      <c r="AU434" s="166"/>
      <c r="AV434" s="166"/>
      <c r="AW434" s="166"/>
      <c r="AX434" s="166"/>
      <c r="AY434" s="166"/>
      <c r="AZ434" s="166"/>
      <c r="BA434" s="166"/>
      <c r="BB434" s="166"/>
      <c r="BC434" s="166"/>
      <c r="BD434" s="166"/>
      <c r="BE434" s="166"/>
      <c r="BF434" s="166"/>
      <c r="BG434" s="166"/>
      <c r="BH434" s="166"/>
    </row>
    <row r="435" spans="1:60" outlineLevel="1" x14ac:dyDescent="0.2">
      <c r="A435" s="167"/>
      <c r="B435" s="177"/>
      <c r="C435" s="201" t="s">
        <v>385</v>
      </c>
      <c r="D435" s="180"/>
      <c r="E435" s="185"/>
      <c r="F435" s="190"/>
      <c r="G435" s="190"/>
      <c r="H435" s="190"/>
      <c r="I435" s="190"/>
      <c r="J435" s="190"/>
      <c r="K435" s="190"/>
      <c r="L435" s="190"/>
      <c r="M435" s="190"/>
      <c r="N435" s="190"/>
      <c r="O435" s="190"/>
      <c r="P435" s="190"/>
      <c r="Q435" s="190"/>
      <c r="R435" s="190"/>
      <c r="S435" s="190"/>
      <c r="T435" s="191"/>
      <c r="U435" s="190"/>
      <c r="V435" s="166"/>
      <c r="W435" s="166"/>
      <c r="X435" s="166"/>
      <c r="Y435" s="166"/>
      <c r="Z435" s="166"/>
      <c r="AA435" s="166"/>
      <c r="AB435" s="166"/>
      <c r="AC435" s="166"/>
      <c r="AD435" s="166"/>
      <c r="AE435" s="166" t="s">
        <v>131</v>
      </c>
      <c r="AF435" s="166">
        <v>0</v>
      </c>
      <c r="AG435" s="166"/>
      <c r="AH435" s="166"/>
      <c r="AI435" s="166"/>
      <c r="AJ435" s="166"/>
      <c r="AK435" s="166"/>
      <c r="AL435" s="166"/>
      <c r="AM435" s="166"/>
      <c r="AN435" s="166"/>
      <c r="AO435" s="166"/>
      <c r="AP435" s="166"/>
      <c r="AQ435" s="166"/>
      <c r="AR435" s="166"/>
      <c r="AS435" s="166"/>
      <c r="AT435" s="166"/>
      <c r="AU435" s="166"/>
      <c r="AV435" s="166"/>
      <c r="AW435" s="166"/>
      <c r="AX435" s="166"/>
      <c r="AY435" s="166"/>
      <c r="AZ435" s="166"/>
      <c r="BA435" s="166"/>
      <c r="BB435" s="166"/>
      <c r="BC435" s="166"/>
      <c r="BD435" s="166"/>
      <c r="BE435" s="166"/>
      <c r="BF435" s="166"/>
      <c r="BG435" s="166"/>
      <c r="BH435" s="166"/>
    </row>
    <row r="436" spans="1:60" outlineLevel="1" x14ac:dyDescent="0.2">
      <c r="A436" s="167"/>
      <c r="B436" s="177"/>
      <c r="C436" s="201" t="s">
        <v>386</v>
      </c>
      <c r="D436" s="180"/>
      <c r="E436" s="185">
        <v>6.9783999999999997</v>
      </c>
      <c r="F436" s="190"/>
      <c r="G436" s="190"/>
      <c r="H436" s="190"/>
      <c r="I436" s="190"/>
      <c r="J436" s="190"/>
      <c r="K436" s="190"/>
      <c r="L436" s="190"/>
      <c r="M436" s="190"/>
      <c r="N436" s="190"/>
      <c r="O436" s="190"/>
      <c r="P436" s="190"/>
      <c r="Q436" s="190"/>
      <c r="R436" s="190"/>
      <c r="S436" s="190"/>
      <c r="T436" s="191"/>
      <c r="U436" s="190"/>
      <c r="V436" s="166"/>
      <c r="W436" s="166"/>
      <c r="X436" s="166"/>
      <c r="Y436" s="166"/>
      <c r="Z436" s="166"/>
      <c r="AA436" s="166"/>
      <c r="AB436" s="166"/>
      <c r="AC436" s="166"/>
      <c r="AD436" s="166"/>
      <c r="AE436" s="166" t="s">
        <v>131</v>
      </c>
      <c r="AF436" s="166">
        <v>0</v>
      </c>
      <c r="AG436" s="166"/>
      <c r="AH436" s="166"/>
      <c r="AI436" s="166"/>
      <c r="AJ436" s="166"/>
      <c r="AK436" s="166"/>
      <c r="AL436" s="166"/>
      <c r="AM436" s="166"/>
      <c r="AN436" s="166"/>
      <c r="AO436" s="166"/>
      <c r="AP436" s="166"/>
      <c r="AQ436" s="166"/>
      <c r="AR436" s="166"/>
      <c r="AS436" s="166"/>
      <c r="AT436" s="166"/>
      <c r="AU436" s="166"/>
      <c r="AV436" s="166"/>
      <c r="AW436" s="166"/>
      <c r="AX436" s="166"/>
      <c r="AY436" s="166"/>
      <c r="AZ436" s="166"/>
      <c r="BA436" s="166"/>
      <c r="BB436" s="166"/>
      <c r="BC436" s="166"/>
      <c r="BD436" s="166"/>
      <c r="BE436" s="166"/>
      <c r="BF436" s="166"/>
      <c r="BG436" s="166"/>
      <c r="BH436" s="166"/>
    </row>
    <row r="437" spans="1:60" outlineLevel="1" x14ac:dyDescent="0.2">
      <c r="A437" s="167"/>
      <c r="B437" s="177"/>
      <c r="C437" s="201" t="s">
        <v>387</v>
      </c>
      <c r="D437" s="180"/>
      <c r="E437" s="185">
        <v>5.7096</v>
      </c>
      <c r="F437" s="190"/>
      <c r="G437" s="190"/>
      <c r="H437" s="190"/>
      <c r="I437" s="190"/>
      <c r="J437" s="190"/>
      <c r="K437" s="190"/>
      <c r="L437" s="190"/>
      <c r="M437" s="190"/>
      <c r="N437" s="190"/>
      <c r="O437" s="190"/>
      <c r="P437" s="190"/>
      <c r="Q437" s="190"/>
      <c r="R437" s="190"/>
      <c r="S437" s="190"/>
      <c r="T437" s="191"/>
      <c r="U437" s="190"/>
      <c r="V437" s="166"/>
      <c r="W437" s="166"/>
      <c r="X437" s="166"/>
      <c r="Y437" s="166"/>
      <c r="Z437" s="166"/>
      <c r="AA437" s="166"/>
      <c r="AB437" s="166"/>
      <c r="AC437" s="166"/>
      <c r="AD437" s="166"/>
      <c r="AE437" s="166" t="s">
        <v>131</v>
      </c>
      <c r="AF437" s="166">
        <v>0</v>
      </c>
      <c r="AG437" s="166"/>
      <c r="AH437" s="166"/>
      <c r="AI437" s="166"/>
      <c r="AJ437" s="166"/>
      <c r="AK437" s="166"/>
      <c r="AL437" s="166"/>
      <c r="AM437" s="166"/>
      <c r="AN437" s="166"/>
      <c r="AO437" s="166"/>
      <c r="AP437" s="166"/>
      <c r="AQ437" s="166"/>
      <c r="AR437" s="166"/>
      <c r="AS437" s="166"/>
      <c r="AT437" s="166"/>
      <c r="AU437" s="166"/>
      <c r="AV437" s="166"/>
      <c r="AW437" s="166"/>
      <c r="AX437" s="166"/>
      <c r="AY437" s="166"/>
      <c r="AZ437" s="166"/>
      <c r="BA437" s="166"/>
      <c r="BB437" s="166"/>
      <c r="BC437" s="166"/>
      <c r="BD437" s="166"/>
      <c r="BE437" s="166"/>
      <c r="BF437" s="166"/>
      <c r="BG437" s="166"/>
      <c r="BH437" s="166"/>
    </row>
    <row r="438" spans="1:60" outlineLevel="1" x14ac:dyDescent="0.2">
      <c r="A438" s="167"/>
      <c r="B438" s="177"/>
      <c r="C438" s="201" t="s">
        <v>388</v>
      </c>
      <c r="D438" s="180"/>
      <c r="E438" s="185">
        <v>5.7096</v>
      </c>
      <c r="F438" s="190"/>
      <c r="G438" s="190"/>
      <c r="H438" s="190"/>
      <c r="I438" s="190"/>
      <c r="J438" s="190"/>
      <c r="K438" s="190"/>
      <c r="L438" s="190"/>
      <c r="M438" s="190"/>
      <c r="N438" s="190"/>
      <c r="O438" s="190"/>
      <c r="P438" s="190"/>
      <c r="Q438" s="190"/>
      <c r="R438" s="190"/>
      <c r="S438" s="190"/>
      <c r="T438" s="191"/>
      <c r="U438" s="190"/>
      <c r="V438" s="166"/>
      <c r="W438" s="166"/>
      <c r="X438" s="166"/>
      <c r="Y438" s="166"/>
      <c r="Z438" s="166"/>
      <c r="AA438" s="166"/>
      <c r="AB438" s="166"/>
      <c r="AC438" s="166"/>
      <c r="AD438" s="166"/>
      <c r="AE438" s="166" t="s">
        <v>131</v>
      </c>
      <c r="AF438" s="166">
        <v>0</v>
      </c>
      <c r="AG438" s="166"/>
      <c r="AH438" s="166"/>
      <c r="AI438" s="166"/>
      <c r="AJ438" s="166"/>
      <c r="AK438" s="166"/>
      <c r="AL438" s="166"/>
      <c r="AM438" s="166"/>
      <c r="AN438" s="166"/>
      <c r="AO438" s="166"/>
      <c r="AP438" s="166"/>
      <c r="AQ438" s="166"/>
      <c r="AR438" s="166"/>
      <c r="AS438" s="166"/>
      <c r="AT438" s="166"/>
      <c r="AU438" s="166"/>
      <c r="AV438" s="166"/>
      <c r="AW438" s="166"/>
      <c r="AX438" s="166"/>
      <c r="AY438" s="166"/>
      <c r="AZ438" s="166"/>
      <c r="BA438" s="166"/>
      <c r="BB438" s="166"/>
      <c r="BC438" s="166"/>
      <c r="BD438" s="166"/>
      <c r="BE438" s="166"/>
      <c r="BF438" s="166"/>
      <c r="BG438" s="166"/>
      <c r="BH438" s="166"/>
    </row>
    <row r="439" spans="1:60" outlineLevel="1" x14ac:dyDescent="0.2">
      <c r="A439" s="167"/>
      <c r="B439" s="177"/>
      <c r="C439" s="201" t="s">
        <v>389</v>
      </c>
      <c r="D439" s="180"/>
      <c r="E439" s="185">
        <v>4.4408000000000003</v>
      </c>
      <c r="F439" s="190"/>
      <c r="G439" s="190"/>
      <c r="H439" s="190"/>
      <c r="I439" s="190"/>
      <c r="J439" s="190"/>
      <c r="K439" s="190"/>
      <c r="L439" s="190"/>
      <c r="M439" s="190"/>
      <c r="N439" s="190"/>
      <c r="O439" s="190"/>
      <c r="P439" s="190"/>
      <c r="Q439" s="190"/>
      <c r="R439" s="190"/>
      <c r="S439" s="190"/>
      <c r="T439" s="191"/>
      <c r="U439" s="190"/>
      <c r="V439" s="166"/>
      <c r="W439" s="166"/>
      <c r="X439" s="166"/>
      <c r="Y439" s="166"/>
      <c r="Z439" s="166"/>
      <c r="AA439" s="166"/>
      <c r="AB439" s="166"/>
      <c r="AC439" s="166"/>
      <c r="AD439" s="166"/>
      <c r="AE439" s="166" t="s">
        <v>131</v>
      </c>
      <c r="AF439" s="166">
        <v>0</v>
      </c>
      <c r="AG439" s="166"/>
      <c r="AH439" s="166"/>
      <c r="AI439" s="166"/>
      <c r="AJ439" s="166"/>
      <c r="AK439" s="166"/>
      <c r="AL439" s="166"/>
      <c r="AM439" s="166"/>
      <c r="AN439" s="166"/>
      <c r="AO439" s="166"/>
      <c r="AP439" s="166"/>
      <c r="AQ439" s="166"/>
      <c r="AR439" s="166"/>
      <c r="AS439" s="166"/>
      <c r="AT439" s="166"/>
      <c r="AU439" s="166"/>
      <c r="AV439" s="166"/>
      <c r="AW439" s="166"/>
      <c r="AX439" s="166"/>
      <c r="AY439" s="166"/>
      <c r="AZ439" s="166"/>
      <c r="BA439" s="166"/>
      <c r="BB439" s="166"/>
      <c r="BC439" s="166"/>
      <c r="BD439" s="166"/>
      <c r="BE439" s="166"/>
      <c r="BF439" s="166"/>
      <c r="BG439" s="166"/>
      <c r="BH439" s="166"/>
    </row>
    <row r="440" spans="1:60" x14ac:dyDescent="0.2">
      <c r="A440" s="173" t="s">
        <v>124</v>
      </c>
      <c r="B440" s="178" t="s">
        <v>96</v>
      </c>
      <c r="C440" s="203" t="s">
        <v>97</v>
      </c>
      <c r="D440" s="182"/>
      <c r="E440" s="187"/>
      <c r="F440" s="192"/>
      <c r="G440" s="192">
        <f>SUMIF(AE441:AE447,"&lt;&gt;NOR",G441:G447)</f>
        <v>757.19</v>
      </c>
      <c r="H440" s="192"/>
      <c r="I440" s="192">
        <f>SUM(I441:I447)</f>
        <v>0</v>
      </c>
      <c r="J440" s="192"/>
      <c r="K440" s="192">
        <f>SUM(K441:K447)</f>
        <v>757.19</v>
      </c>
      <c r="L440" s="192"/>
      <c r="M440" s="192">
        <f>SUM(M441:M447)</f>
        <v>916.19989999999996</v>
      </c>
      <c r="N440" s="192"/>
      <c r="O440" s="192">
        <f>SUM(O441:O447)</f>
        <v>0</v>
      </c>
      <c r="P440" s="192"/>
      <c r="Q440" s="192">
        <f>SUM(Q441:Q447)</f>
        <v>0</v>
      </c>
      <c r="R440" s="192"/>
      <c r="S440" s="192"/>
      <c r="T440" s="193"/>
      <c r="U440" s="192">
        <f>SUM(U441:U447)</f>
        <v>0</v>
      </c>
      <c r="AE440" t="s">
        <v>125</v>
      </c>
    </row>
    <row r="441" spans="1:60" ht="22.5" outlineLevel="1" x14ac:dyDescent="0.2">
      <c r="A441" s="167">
        <v>48</v>
      </c>
      <c r="B441" s="177" t="s">
        <v>390</v>
      </c>
      <c r="C441" s="200" t="s">
        <v>391</v>
      </c>
      <c r="D441" s="179" t="s">
        <v>128</v>
      </c>
      <c r="E441" s="184">
        <v>13.1</v>
      </c>
      <c r="F441" s="190">
        <v>19.55</v>
      </c>
      <c r="G441" s="190">
        <v>256.11</v>
      </c>
      <c r="H441" s="190">
        <v>0</v>
      </c>
      <c r="I441" s="190">
        <f>ROUND(E441*H441,2)</f>
        <v>0</v>
      </c>
      <c r="J441" s="190">
        <v>19.55</v>
      </c>
      <c r="K441" s="190">
        <f>ROUND(E441*J441,2)</f>
        <v>256.11</v>
      </c>
      <c r="L441" s="190">
        <v>21</v>
      </c>
      <c r="M441" s="190">
        <f>G441*(1+L441/100)</f>
        <v>309.8931</v>
      </c>
      <c r="N441" s="190">
        <v>1E-4</v>
      </c>
      <c r="O441" s="190">
        <f>ROUND(E441*N441,2)</f>
        <v>0</v>
      </c>
      <c r="P441" s="190">
        <v>0</v>
      </c>
      <c r="Q441" s="190">
        <f>ROUND(E441*P441,2)</f>
        <v>0</v>
      </c>
      <c r="R441" s="190"/>
      <c r="S441" s="190"/>
      <c r="T441" s="191">
        <v>0</v>
      </c>
      <c r="U441" s="190">
        <f>ROUND(E441*T441,2)</f>
        <v>0</v>
      </c>
      <c r="V441" s="166"/>
      <c r="W441" s="166"/>
      <c r="X441" s="166"/>
      <c r="Y441" s="166"/>
      <c r="Z441" s="166"/>
      <c r="AA441" s="166"/>
      <c r="AB441" s="166"/>
      <c r="AC441" s="166"/>
      <c r="AD441" s="166"/>
      <c r="AE441" s="166" t="s">
        <v>248</v>
      </c>
      <c r="AF441" s="166"/>
      <c r="AG441" s="166"/>
      <c r="AH441" s="166"/>
      <c r="AI441" s="166"/>
      <c r="AJ441" s="166"/>
      <c r="AK441" s="166"/>
      <c r="AL441" s="166"/>
      <c r="AM441" s="166"/>
      <c r="AN441" s="166"/>
      <c r="AO441" s="166"/>
      <c r="AP441" s="166"/>
      <c r="AQ441" s="166"/>
      <c r="AR441" s="166"/>
      <c r="AS441" s="166"/>
      <c r="AT441" s="166"/>
      <c r="AU441" s="166"/>
      <c r="AV441" s="166"/>
      <c r="AW441" s="166"/>
      <c r="AX441" s="166"/>
      <c r="AY441" s="166"/>
      <c r="AZ441" s="166"/>
      <c r="BA441" s="166"/>
      <c r="BB441" s="166"/>
      <c r="BC441" s="166"/>
      <c r="BD441" s="166"/>
      <c r="BE441" s="166"/>
      <c r="BF441" s="166"/>
      <c r="BG441" s="166"/>
      <c r="BH441" s="166"/>
    </row>
    <row r="442" spans="1:60" outlineLevel="1" x14ac:dyDescent="0.2">
      <c r="A442" s="167"/>
      <c r="B442" s="177"/>
      <c r="C442" s="201" t="s">
        <v>191</v>
      </c>
      <c r="D442" s="180"/>
      <c r="E442" s="185">
        <v>3</v>
      </c>
      <c r="F442" s="190"/>
      <c r="G442" s="190"/>
      <c r="H442" s="190"/>
      <c r="I442" s="190"/>
      <c r="J442" s="190"/>
      <c r="K442" s="190"/>
      <c r="L442" s="190"/>
      <c r="M442" s="190"/>
      <c r="N442" s="190"/>
      <c r="O442" s="190"/>
      <c r="P442" s="190"/>
      <c r="Q442" s="190"/>
      <c r="R442" s="190"/>
      <c r="S442" s="190"/>
      <c r="T442" s="191"/>
      <c r="U442" s="190"/>
      <c r="V442" s="166"/>
      <c r="W442" s="166"/>
      <c r="X442" s="166"/>
      <c r="Y442" s="166"/>
      <c r="Z442" s="166"/>
      <c r="AA442" s="166"/>
      <c r="AB442" s="166"/>
      <c r="AC442" s="166"/>
      <c r="AD442" s="166"/>
      <c r="AE442" s="166" t="s">
        <v>131</v>
      </c>
      <c r="AF442" s="166">
        <v>0</v>
      </c>
      <c r="AG442" s="166"/>
      <c r="AH442" s="166"/>
      <c r="AI442" s="166"/>
      <c r="AJ442" s="166"/>
      <c r="AK442" s="166"/>
      <c r="AL442" s="166"/>
      <c r="AM442" s="166"/>
      <c r="AN442" s="166"/>
      <c r="AO442" s="166"/>
      <c r="AP442" s="166"/>
      <c r="AQ442" s="166"/>
      <c r="AR442" s="166"/>
      <c r="AS442" s="166"/>
      <c r="AT442" s="166"/>
      <c r="AU442" s="166"/>
      <c r="AV442" s="166"/>
      <c r="AW442" s="166"/>
      <c r="AX442" s="166"/>
      <c r="AY442" s="166"/>
      <c r="AZ442" s="166"/>
      <c r="BA442" s="166"/>
      <c r="BB442" s="166"/>
      <c r="BC442" s="166"/>
      <c r="BD442" s="166"/>
      <c r="BE442" s="166"/>
      <c r="BF442" s="166"/>
      <c r="BG442" s="166"/>
      <c r="BH442" s="166"/>
    </row>
    <row r="443" spans="1:60" outlineLevel="1" x14ac:dyDescent="0.2">
      <c r="A443" s="167"/>
      <c r="B443" s="177"/>
      <c r="C443" s="201" t="s">
        <v>177</v>
      </c>
      <c r="D443" s="180"/>
      <c r="E443" s="185">
        <v>3.7</v>
      </c>
      <c r="F443" s="190"/>
      <c r="G443" s="190"/>
      <c r="H443" s="190"/>
      <c r="I443" s="190"/>
      <c r="J443" s="190"/>
      <c r="K443" s="190"/>
      <c r="L443" s="190"/>
      <c r="M443" s="190"/>
      <c r="N443" s="190"/>
      <c r="O443" s="190"/>
      <c r="P443" s="190"/>
      <c r="Q443" s="190"/>
      <c r="R443" s="190"/>
      <c r="S443" s="190"/>
      <c r="T443" s="191"/>
      <c r="U443" s="190"/>
      <c r="V443" s="166"/>
      <c r="W443" s="166"/>
      <c r="X443" s="166"/>
      <c r="Y443" s="166"/>
      <c r="Z443" s="166"/>
      <c r="AA443" s="166"/>
      <c r="AB443" s="166"/>
      <c r="AC443" s="166"/>
      <c r="AD443" s="166"/>
      <c r="AE443" s="166" t="s">
        <v>131</v>
      </c>
      <c r="AF443" s="166">
        <v>0</v>
      </c>
      <c r="AG443" s="166"/>
      <c r="AH443" s="166"/>
      <c r="AI443" s="166"/>
      <c r="AJ443" s="166"/>
      <c r="AK443" s="166"/>
      <c r="AL443" s="166"/>
      <c r="AM443" s="166"/>
      <c r="AN443" s="166"/>
      <c r="AO443" s="166"/>
      <c r="AP443" s="166"/>
      <c r="AQ443" s="166"/>
      <c r="AR443" s="166"/>
      <c r="AS443" s="166"/>
      <c r="AT443" s="166"/>
      <c r="AU443" s="166"/>
      <c r="AV443" s="166"/>
      <c r="AW443" s="166"/>
      <c r="AX443" s="166"/>
      <c r="AY443" s="166"/>
      <c r="AZ443" s="166"/>
      <c r="BA443" s="166"/>
      <c r="BB443" s="166"/>
      <c r="BC443" s="166"/>
      <c r="BD443" s="166"/>
      <c r="BE443" s="166"/>
      <c r="BF443" s="166"/>
      <c r="BG443" s="166"/>
      <c r="BH443" s="166"/>
    </row>
    <row r="444" spans="1:60" outlineLevel="1" x14ac:dyDescent="0.2">
      <c r="A444" s="167"/>
      <c r="B444" s="177"/>
      <c r="C444" s="201" t="s">
        <v>178</v>
      </c>
      <c r="D444" s="180"/>
      <c r="E444" s="185">
        <v>3</v>
      </c>
      <c r="F444" s="190"/>
      <c r="G444" s="190"/>
      <c r="H444" s="190"/>
      <c r="I444" s="190"/>
      <c r="J444" s="190"/>
      <c r="K444" s="190"/>
      <c r="L444" s="190"/>
      <c r="M444" s="190"/>
      <c r="N444" s="190"/>
      <c r="O444" s="190"/>
      <c r="P444" s="190"/>
      <c r="Q444" s="190"/>
      <c r="R444" s="190"/>
      <c r="S444" s="190"/>
      <c r="T444" s="191"/>
      <c r="U444" s="190"/>
      <c r="V444" s="166"/>
      <c r="W444" s="166"/>
      <c r="X444" s="166"/>
      <c r="Y444" s="166"/>
      <c r="Z444" s="166"/>
      <c r="AA444" s="166"/>
      <c r="AB444" s="166"/>
      <c r="AC444" s="166"/>
      <c r="AD444" s="166"/>
      <c r="AE444" s="166" t="s">
        <v>131</v>
      </c>
      <c r="AF444" s="166">
        <v>0</v>
      </c>
      <c r="AG444" s="166"/>
      <c r="AH444" s="166"/>
      <c r="AI444" s="166"/>
      <c r="AJ444" s="166"/>
      <c r="AK444" s="166"/>
      <c r="AL444" s="166"/>
      <c r="AM444" s="166"/>
      <c r="AN444" s="166"/>
      <c r="AO444" s="166"/>
      <c r="AP444" s="166"/>
      <c r="AQ444" s="166"/>
      <c r="AR444" s="166"/>
      <c r="AS444" s="166"/>
      <c r="AT444" s="166"/>
      <c r="AU444" s="166"/>
      <c r="AV444" s="166"/>
      <c r="AW444" s="166"/>
      <c r="AX444" s="166"/>
      <c r="AY444" s="166"/>
      <c r="AZ444" s="166"/>
      <c r="BA444" s="166"/>
      <c r="BB444" s="166"/>
      <c r="BC444" s="166"/>
      <c r="BD444" s="166"/>
      <c r="BE444" s="166"/>
      <c r="BF444" s="166"/>
      <c r="BG444" s="166"/>
      <c r="BH444" s="166"/>
    </row>
    <row r="445" spans="1:60" outlineLevel="1" x14ac:dyDescent="0.2">
      <c r="A445" s="167"/>
      <c r="B445" s="177"/>
      <c r="C445" s="201" t="s">
        <v>179</v>
      </c>
      <c r="D445" s="180"/>
      <c r="E445" s="185">
        <v>3.4</v>
      </c>
      <c r="F445" s="190"/>
      <c r="G445" s="190"/>
      <c r="H445" s="190"/>
      <c r="I445" s="190"/>
      <c r="J445" s="190"/>
      <c r="K445" s="190"/>
      <c r="L445" s="190"/>
      <c r="M445" s="190"/>
      <c r="N445" s="190"/>
      <c r="O445" s="190"/>
      <c r="P445" s="190"/>
      <c r="Q445" s="190"/>
      <c r="R445" s="190"/>
      <c r="S445" s="190"/>
      <c r="T445" s="191"/>
      <c r="U445" s="190"/>
      <c r="V445" s="166"/>
      <c r="W445" s="166"/>
      <c r="X445" s="166"/>
      <c r="Y445" s="166"/>
      <c r="Z445" s="166"/>
      <c r="AA445" s="166"/>
      <c r="AB445" s="166"/>
      <c r="AC445" s="166"/>
      <c r="AD445" s="166"/>
      <c r="AE445" s="166" t="s">
        <v>131</v>
      </c>
      <c r="AF445" s="166">
        <v>0</v>
      </c>
      <c r="AG445" s="166"/>
      <c r="AH445" s="166"/>
      <c r="AI445" s="166"/>
      <c r="AJ445" s="166"/>
      <c r="AK445" s="166"/>
      <c r="AL445" s="166"/>
      <c r="AM445" s="166"/>
      <c r="AN445" s="166"/>
      <c r="AO445" s="166"/>
      <c r="AP445" s="166"/>
      <c r="AQ445" s="166"/>
      <c r="AR445" s="166"/>
      <c r="AS445" s="166"/>
      <c r="AT445" s="166"/>
      <c r="AU445" s="166"/>
      <c r="AV445" s="166"/>
      <c r="AW445" s="166"/>
      <c r="AX445" s="166"/>
      <c r="AY445" s="166"/>
      <c r="AZ445" s="166"/>
      <c r="BA445" s="166"/>
      <c r="BB445" s="166"/>
      <c r="BC445" s="166"/>
      <c r="BD445" s="166"/>
      <c r="BE445" s="166"/>
      <c r="BF445" s="166"/>
      <c r="BG445" s="166"/>
      <c r="BH445" s="166"/>
    </row>
    <row r="446" spans="1:60" outlineLevel="1" x14ac:dyDescent="0.2">
      <c r="A446" s="167"/>
      <c r="B446" s="177"/>
      <c r="C446" s="202" t="s">
        <v>137</v>
      </c>
      <c r="D446" s="181"/>
      <c r="E446" s="186">
        <v>13.1</v>
      </c>
      <c r="F446" s="190"/>
      <c r="G446" s="190"/>
      <c r="H446" s="190"/>
      <c r="I446" s="190"/>
      <c r="J446" s="190"/>
      <c r="K446" s="190"/>
      <c r="L446" s="190"/>
      <c r="M446" s="190"/>
      <c r="N446" s="190"/>
      <c r="O446" s="190"/>
      <c r="P446" s="190"/>
      <c r="Q446" s="190"/>
      <c r="R446" s="190"/>
      <c r="S446" s="190"/>
      <c r="T446" s="191"/>
      <c r="U446" s="190"/>
      <c r="V446" s="166"/>
      <c r="W446" s="166"/>
      <c r="X446" s="166"/>
      <c r="Y446" s="166"/>
      <c r="Z446" s="166"/>
      <c r="AA446" s="166"/>
      <c r="AB446" s="166"/>
      <c r="AC446" s="166"/>
      <c r="AD446" s="166"/>
      <c r="AE446" s="166" t="s">
        <v>131</v>
      </c>
      <c r="AF446" s="166">
        <v>1</v>
      </c>
      <c r="AG446" s="166"/>
      <c r="AH446" s="166"/>
      <c r="AI446" s="166"/>
      <c r="AJ446" s="166"/>
      <c r="AK446" s="166"/>
      <c r="AL446" s="166"/>
      <c r="AM446" s="166"/>
      <c r="AN446" s="166"/>
      <c r="AO446" s="166"/>
      <c r="AP446" s="166"/>
      <c r="AQ446" s="166"/>
      <c r="AR446" s="166"/>
      <c r="AS446" s="166"/>
      <c r="AT446" s="166"/>
      <c r="AU446" s="166"/>
      <c r="AV446" s="166"/>
      <c r="AW446" s="166"/>
      <c r="AX446" s="166"/>
      <c r="AY446" s="166"/>
      <c r="AZ446" s="166"/>
      <c r="BA446" s="166"/>
      <c r="BB446" s="166"/>
      <c r="BC446" s="166"/>
      <c r="BD446" s="166"/>
      <c r="BE446" s="166"/>
      <c r="BF446" s="166"/>
      <c r="BG446" s="166"/>
      <c r="BH446" s="166"/>
    </row>
    <row r="447" spans="1:60" outlineLevel="1" x14ac:dyDescent="0.2">
      <c r="A447" s="167">
        <v>49</v>
      </c>
      <c r="B447" s="177" t="s">
        <v>392</v>
      </c>
      <c r="C447" s="200" t="s">
        <v>393</v>
      </c>
      <c r="D447" s="179" t="s">
        <v>128</v>
      </c>
      <c r="E447" s="184">
        <v>13.1</v>
      </c>
      <c r="F447" s="190">
        <v>38.25</v>
      </c>
      <c r="G447" s="190">
        <v>501.08</v>
      </c>
      <c r="H447" s="190">
        <v>0</v>
      </c>
      <c r="I447" s="190">
        <f>ROUND(E447*H447,2)</f>
        <v>0</v>
      </c>
      <c r="J447" s="190">
        <v>38.25</v>
      </c>
      <c r="K447" s="190">
        <f>ROUND(E447*J447,2)</f>
        <v>501.08</v>
      </c>
      <c r="L447" s="190">
        <v>21</v>
      </c>
      <c r="M447" s="190">
        <f>G447*(1+L447/100)</f>
        <v>606.30679999999995</v>
      </c>
      <c r="N447" s="190">
        <v>2.7999999999999998E-4</v>
      </c>
      <c r="O447" s="190">
        <f>ROUND(E447*N447,2)</f>
        <v>0</v>
      </c>
      <c r="P447" s="190">
        <v>0</v>
      </c>
      <c r="Q447" s="190">
        <f>ROUND(E447*P447,2)</f>
        <v>0</v>
      </c>
      <c r="R447" s="190"/>
      <c r="S447" s="190"/>
      <c r="T447" s="191">
        <v>0</v>
      </c>
      <c r="U447" s="190">
        <f>ROUND(E447*T447,2)</f>
        <v>0</v>
      </c>
      <c r="V447" s="166"/>
      <c r="W447" s="166"/>
      <c r="X447" s="166"/>
      <c r="Y447" s="166"/>
      <c r="Z447" s="166"/>
      <c r="AA447" s="166"/>
      <c r="AB447" s="166"/>
      <c r="AC447" s="166"/>
      <c r="AD447" s="166"/>
      <c r="AE447" s="166" t="s">
        <v>248</v>
      </c>
      <c r="AF447" s="166"/>
      <c r="AG447" s="166"/>
      <c r="AH447" s="166"/>
      <c r="AI447" s="166"/>
      <c r="AJ447" s="166"/>
      <c r="AK447" s="166"/>
      <c r="AL447" s="166"/>
      <c r="AM447" s="166"/>
      <c r="AN447" s="166"/>
      <c r="AO447" s="166"/>
      <c r="AP447" s="166"/>
      <c r="AQ447" s="166"/>
      <c r="AR447" s="166"/>
      <c r="AS447" s="166"/>
      <c r="AT447" s="166"/>
      <c r="AU447" s="166"/>
      <c r="AV447" s="166"/>
      <c r="AW447" s="166"/>
      <c r="AX447" s="166"/>
      <c r="AY447" s="166"/>
      <c r="AZ447" s="166"/>
      <c r="BA447" s="166"/>
      <c r="BB447" s="166"/>
      <c r="BC447" s="166"/>
      <c r="BD447" s="166"/>
      <c r="BE447" s="166"/>
      <c r="BF447" s="166"/>
      <c r="BG447" s="166"/>
      <c r="BH447" s="166"/>
    </row>
    <row r="448" spans="1:60" x14ac:dyDescent="0.2">
      <c r="A448" s="173" t="s">
        <v>124</v>
      </c>
      <c r="B448" s="178" t="s">
        <v>98</v>
      </c>
      <c r="C448" s="203" t="s">
        <v>99</v>
      </c>
      <c r="D448" s="182"/>
      <c r="E448" s="187"/>
      <c r="F448" s="192"/>
      <c r="G448" s="192">
        <f>SUMIF(AE449:AE460,"&lt;&gt;NOR",G449:G460)</f>
        <v>80828.22</v>
      </c>
      <c r="H448" s="192"/>
      <c r="I448" s="192">
        <f>SUM(I449:I460)</f>
        <v>400.51</v>
      </c>
      <c r="J448" s="192"/>
      <c r="K448" s="192">
        <f>SUM(K449:K460)</f>
        <v>80427.709999999992</v>
      </c>
      <c r="L448" s="192"/>
      <c r="M448" s="192">
        <f>SUM(M449:M460)</f>
        <v>97802.146199999988</v>
      </c>
      <c r="N448" s="192"/>
      <c r="O448" s="192">
        <f>SUM(O449:O460)</f>
        <v>0.01</v>
      </c>
      <c r="P448" s="192"/>
      <c r="Q448" s="192">
        <f>SUM(Q449:Q460)</f>
        <v>0</v>
      </c>
      <c r="R448" s="192"/>
      <c r="S448" s="192"/>
      <c r="T448" s="193"/>
      <c r="U448" s="192">
        <f>SUM(U449:U460)</f>
        <v>8.08</v>
      </c>
      <c r="AE448" t="s">
        <v>125</v>
      </c>
    </row>
    <row r="449" spans="1:60" outlineLevel="1" x14ac:dyDescent="0.2">
      <c r="A449" s="167">
        <v>50</v>
      </c>
      <c r="B449" s="177" t="s">
        <v>394</v>
      </c>
      <c r="C449" s="200" t="s">
        <v>395</v>
      </c>
      <c r="D449" s="179" t="s">
        <v>128</v>
      </c>
      <c r="E449" s="184">
        <v>33.97</v>
      </c>
      <c r="F449" s="190">
        <v>69.400000000000006</v>
      </c>
      <c r="G449" s="190">
        <v>2357.52</v>
      </c>
      <c r="H449" s="190">
        <v>11.79</v>
      </c>
      <c r="I449" s="190">
        <f>ROUND(E449*H449,2)</f>
        <v>400.51</v>
      </c>
      <c r="J449" s="190">
        <v>57.61</v>
      </c>
      <c r="K449" s="190">
        <f>ROUND(E449*J449,2)</f>
        <v>1957.01</v>
      </c>
      <c r="L449" s="190">
        <v>21</v>
      </c>
      <c r="M449" s="190">
        <f>G449*(1+L449/100)</f>
        <v>2852.5992000000001</v>
      </c>
      <c r="N449" s="190">
        <v>1.7000000000000001E-4</v>
      </c>
      <c r="O449" s="190">
        <f>ROUND(E449*N449,2)</f>
        <v>0.01</v>
      </c>
      <c r="P449" s="190">
        <v>0</v>
      </c>
      <c r="Q449" s="190">
        <f>ROUND(E449*P449,2)</f>
        <v>0</v>
      </c>
      <c r="R449" s="190"/>
      <c r="S449" s="190"/>
      <c r="T449" s="191">
        <v>0.23799999999999999</v>
      </c>
      <c r="U449" s="190">
        <f>ROUND(E449*T449,2)</f>
        <v>8.08</v>
      </c>
      <c r="V449" s="166"/>
      <c r="W449" s="166"/>
      <c r="X449" s="166"/>
      <c r="Y449" s="166"/>
      <c r="Z449" s="166"/>
      <c r="AA449" s="166"/>
      <c r="AB449" s="166"/>
      <c r="AC449" s="166"/>
      <c r="AD449" s="166"/>
      <c r="AE449" s="166" t="s">
        <v>145</v>
      </c>
      <c r="AF449" s="166"/>
      <c r="AG449" s="166"/>
      <c r="AH449" s="166"/>
      <c r="AI449" s="166"/>
      <c r="AJ449" s="166"/>
      <c r="AK449" s="166"/>
      <c r="AL449" s="166"/>
      <c r="AM449" s="166"/>
      <c r="AN449" s="166"/>
      <c r="AO449" s="166"/>
      <c r="AP449" s="166"/>
      <c r="AQ449" s="166"/>
      <c r="AR449" s="166"/>
      <c r="AS449" s="166"/>
      <c r="AT449" s="166"/>
      <c r="AU449" s="166"/>
      <c r="AV449" s="166"/>
      <c r="AW449" s="166"/>
      <c r="AX449" s="166"/>
      <c r="AY449" s="166"/>
      <c r="AZ449" s="166"/>
      <c r="BA449" s="166"/>
      <c r="BB449" s="166"/>
      <c r="BC449" s="166"/>
      <c r="BD449" s="166"/>
      <c r="BE449" s="166"/>
      <c r="BF449" s="166"/>
      <c r="BG449" s="166"/>
      <c r="BH449" s="166"/>
    </row>
    <row r="450" spans="1:60" ht="22.5" outlineLevel="1" x14ac:dyDescent="0.2">
      <c r="A450" s="167"/>
      <c r="B450" s="177"/>
      <c r="C450" s="201" t="s">
        <v>396</v>
      </c>
      <c r="D450" s="180"/>
      <c r="E450" s="185"/>
      <c r="F450" s="190"/>
      <c r="G450" s="190"/>
      <c r="H450" s="190"/>
      <c r="I450" s="190"/>
      <c r="J450" s="190"/>
      <c r="K450" s="190"/>
      <c r="L450" s="190"/>
      <c r="M450" s="190"/>
      <c r="N450" s="190"/>
      <c r="O450" s="190"/>
      <c r="P450" s="190"/>
      <c r="Q450" s="190"/>
      <c r="R450" s="190"/>
      <c r="S450" s="190"/>
      <c r="T450" s="191"/>
      <c r="U450" s="190"/>
      <c r="V450" s="166"/>
      <c r="W450" s="166"/>
      <c r="X450" s="166"/>
      <c r="Y450" s="166"/>
      <c r="Z450" s="166"/>
      <c r="AA450" s="166"/>
      <c r="AB450" s="166"/>
      <c r="AC450" s="166"/>
      <c r="AD450" s="166"/>
      <c r="AE450" s="166" t="s">
        <v>131</v>
      </c>
      <c r="AF450" s="166">
        <v>0</v>
      </c>
      <c r="AG450" s="166"/>
      <c r="AH450" s="166"/>
      <c r="AI450" s="166"/>
      <c r="AJ450" s="166"/>
      <c r="AK450" s="166"/>
      <c r="AL450" s="166"/>
      <c r="AM450" s="166"/>
      <c r="AN450" s="166"/>
      <c r="AO450" s="166"/>
      <c r="AP450" s="166"/>
      <c r="AQ450" s="166"/>
      <c r="AR450" s="166"/>
      <c r="AS450" s="166"/>
      <c r="AT450" s="166"/>
      <c r="AU450" s="166"/>
      <c r="AV450" s="166"/>
      <c r="AW450" s="166"/>
      <c r="AX450" s="166"/>
      <c r="AY450" s="166"/>
      <c r="AZ450" s="166"/>
      <c r="BA450" s="166"/>
      <c r="BB450" s="166"/>
      <c r="BC450" s="166"/>
      <c r="BD450" s="166"/>
      <c r="BE450" s="166"/>
      <c r="BF450" s="166"/>
      <c r="BG450" s="166"/>
      <c r="BH450" s="166"/>
    </row>
    <row r="451" spans="1:60" outlineLevel="1" x14ac:dyDescent="0.2">
      <c r="A451" s="167"/>
      <c r="B451" s="177"/>
      <c r="C451" s="201" t="s">
        <v>397</v>
      </c>
      <c r="D451" s="180"/>
      <c r="E451" s="185">
        <v>10.932499999999999</v>
      </c>
      <c r="F451" s="190"/>
      <c r="G451" s="190"/>
      <c r="H451" s="190"/>
      <c r="I451" s="190"/>
      <c r="J451" s="190"/>
      <c r="K451" s="190"/>
      <c r="L451" s="190"/>
      <c r="M451" s="190"/>
      <c r="N451" s="190"/>
      <c r="O451" s="190"/>
      <c r="P451" s="190"/>
      <c r="Q451" s="190"/>
      <c r="R451" s="190"/>
      <c r="S451" s="190"/>
      <c r="T451" s="191"/>
      <c r="U451" s="190"/>
      <c r="V451" s="166"/>
      <c r="W451" s="166"/>
      <c r="X451" s="166"/>
      <c r="Y451" s="166"/>
      <c r="Z451" s="166"/>
      <c r="AA451" s="166"/>
      <c r="AB451" s="166"/>
      <c r="AC451" s="166"/>
      <c r="AD451" s="166"/>
      <c r="AE451" s="166" t="s">
        <v>131</v>
      </c>
      <c r="AF451" s="166">
        <v>0</v>
      </c>
      <c r="AG451" s="166"/>
      <c r="AH451" s="166"/>
      <c r="AI451" s="166"/>
      <c r="AJ451" s="166"/>
      <c r="AK451" s="166"/>
      <c r="AL451" s="166"/>
      <c r="AM451" s="166"/>
      <c r="AN451" s="166"/>
      <c r="AO451" s="166"/>
      <c r="AP451" s="166"/>
      <c r="AQ451" s="166"/>
      <c r="AR451" s="166"/>
      <c r="AS451" s="166"/>
      <c r="AT451" s="166"/>
      <c r="AU451" s="166"/>
      <c r="AV451" s="166"/>
      <c r="AW451" s="166"/>
      <c r="AX451" s="166"/>
      <c r="AY451" s="166"/>
      <c r="AZ451" s="166"/>
      <c r="BA451" s="166"/>
      <c r="BB451" s="166"/>
      <c r="BC451" s="166"/>
      <c r="BD451" s="166"/>
      <c r="BE451" s="166"/>
      <c r="BF451" s="166"/>
      <c r="BG451" s="166"/>
      <c r="BH451" s="166"/>
    </row>
    <row r="452" spans="1:60" outlineLevel="1" x14ac:dyDescent="0.2">
      <c r="A452" s="167"/>
      <c r="B452" s="177"/>
      <c r="C452" s="201" t="s">
        <v>398</v>
      </c>
      <c r="D452" s="180"/>
      <c r="E452" s="185">
        <v>8.4924999999999997</v>
      </c>
      <c r="F452" s="190"/>
      <c r="G452" s="190"/>
      <c r="H452" s="190"/>
      <c r="I452" s="190"/>
      <c r="J452" s="190"/>
      <c r="K452" s="190"/>
      <c r="L452" s="190"/>
      <c r="M452" s="190"/>
      <c r="N452" s="190"/>
      <c r="O452" s="190"/>
      <c r="P452" s="190"/>
      <c r="Q452" s="190"/>
      <c r="R452" s="190"/>
      <c r="S452" s="190"/>
      <c r="T452" s="191"/>
      <c r="U452" s="190"/>
      <c r="V452" s="166"/>
      <c r="W452" s="166"/>
      <c r="X452" s="166"/>
      <c r="Y452" s="166"/>
      <c r="Z452" s="166"/>
      <c r="AA452" s="166"/>
      <c r="AB452" s="166"/>
      <c r="AC452" s="166"/>
      <c r="AD452" s="166"/>
      <c r="AE452" s="166" t="s">
        <v>131</v>
      </c>
      <c r="AF452" s="166">
        <v>0</v>
      </c>
      <c r="AG452" s="166"/>
      <c r="AH452" s="166"/>
      <c r="AI452" s="166"/>
      <c r="AJ452" s="166"/>
      <c r="AK452" s="166"/>
      <c r="AL452" s="166"/>
      <c r="AM452" s="166"/>
      <c r="AN452" s="166"/>
      <c r="AO452" s="166"/>
      <c r="AP452" s="166"/>
      <c r="AQ452" s="166"/>
      <c r="AR452" s="166"/>
      <c r="AS452" s="166"/>
      <c r="AT452" s="166"/>
      <c r="AU452" s="166"/>
      <c r="AV452" s="166"/>
      <c r="AW452" s="166"/>
      <c r="AX452" s="166"/>
      <c r="AY452" s="166"/>
      <c r="AZ452" s="166"/>
      <c r="BA452" s="166"/>
      <c r="BB452" s="166"/>
      <c r="BC452" s="166"/>
      <c r="BD452" s="166"/>
      <c r="BE452" s="166"/>
      <c r="BF452" s="166"/>
      <c r="BG452" s="166"/>
      <c r="BH452" s="166"/>
    </row>
    <row r="453" spans="1:60" outlineLevel="1" x14ac:dyDescent="0.2">
      <c r="A453" s="167"/>
      <c r="B453" s="177"/>
      <c r="C453" s="201" t="s">
        <v>399</v>
      </c>
      <c r="D453" s="180"/>
      <c r="E453" s="185">
        <v>8.4924999999999997</v>
      </c>
      <c r="F453" s="190"/>
      <c r="G453" s="190"/>
      <c r="H453" s="190"/>
      <c r="I453" s="190"/>
      <c r="J453" s="190"/>
      <c r="K453" s="190"/>
      <c r="L453" s="190"/>
      <c r="M453" s="190"/>
      <c r="N453" s="190"/>
      <c r="O453" s="190"/>
      <c r="P453" s="190"/>
      <c r="Q453" s="190"/>
      <c r="R453" s="190"/>
      <c r="S453" s="190"/>
      <c r="T453" s="191"/>
      <c r="U453" s="190"/>
      <c r="V453" s="166"/>
      <c r="W453" s="166"/>
      <c r="X453" s="166"/>
      <c r="Y453" s="166"/>
      <c r="Z453" s="166"/>
      <c r="AA453" s="166"/>
      <c r="AB453" s="166"/>
      <c r="AC453" s="166"/>
      <c r="AD453" s="166"/>
      <c r="AE453" s="166" t="s">
        <v>131</v>
      </c>
      <c r="AF453" s="166">
        <v>0</v>
      </c>
      <c r="AG453" s="166"/>
      <c r="AH453" s="166"/>
      <c r="AI453" s="166"/>
      <c r="AJ453" s="166"/>
      <c r="AK453" s="166"/>
      <c r="AL453" s="166"/>
      <c r="AM453" s="166"/>
      <c r="AN453" s="166"/>
      <c r="AO453" s="166"/>
      <c r="AP453" s="166"/>
      <c r="AQ453" s="166"/>
      <c r="AR453" s="166"/>
      <c r="AS453" s="166"/>
      <c r="AT453" s="166"/>
      <c r="AU453" s="166"/>
      <c r="AV453" s="166"/>
      <c r="AW453" s="166"/>
      <c r="AX453" s="166"/>
      <c r="AY453" s="166"/>
      <c r="AZ453" s="166"/>
      <c r="BA453" s="166"/>
      <c r="BB453" s="166"/>
      <c r="BC453" s="166"/>
      <c r="BD453" s="166"/>
      <c r="BE453" s="166"/>
      <c r="BF453" s="166"/>
      <c r="BG453" s="166"/>
      <c r="BH453" s="166"/>
    </row>
    <row r="454" spans="1:60" outlineLevel="1" x14ac:dyDescent="0.2">
      <c r="A454" s="167"/>
      <c r="B454" s="177"/>
      <c r="C454" s="201" t="s">
        <v>400</v>
      </c>
      <c r="D454" s="180"/>
      <c r="E454" s="185">
        <v>6.0525000000000002</v>
      </c>
      <c r="F454" s="190"/>
      <c r="G454" s="190"/>
      <c r="H454" s="190"/>
      <c r="I454" s="190"/>
      <c r="J454" s="190"/>
      <c r="K454" s="190"/>
      <c r="L454" s="190"/>
      <c r="M454" s="190"/>
      <c r="N454" s="190"/>
      <c r="O454" s="190"/>
      <c r="P454" s="190"/>
      <c r="Q454" s="190"/>
      <c r="R454" s="190"/>
      <c r="S454" s="190"/>
      <c r="T454" s="191"/>
      <c r="U454" s="190"/>
      <c r="V454" s="166"/>
      <c r="W454" s="166"/>
      <c r="X454" s="166"/>
      <c r="Y454" s="166"/>
      <c r="Z454" s="166"/>
      <c r="AA454" s="166"/>
      <c r="AB454" s="166"/>
      <c r="AC454" s="166"/>
      <c r="AD454" s="166"/>
      <c r="AE454" s="166" t="s">
        <v>131</v>
      </c>
      <c r="AF454" s="166">
        <v>0</v>
      </c>
      <c r="AG454" s="166"/>
      <c r="AH454" s="166"/>
      <c r="AI454" s="166"/>
      <c r="AJ454" s="166"/>
      <c r="AK454" s="166"/>
      <c r="AL454" s="166"/>
      <c r="AM454" s="166"/>
      <c r="AN454" s="166"/>
      <c r="AO454" s="166"/>
      <c r="AP454" s="166"/>
      <c r="AQ454" s="166"/>
      <c r="AR454" s="166"/>
      <c r="AS454" s="166"/>
      <c r="AT454" s="166"/>
      <c r="AU454" s="166"/>
      <c r="AV454" s="166"/>
      <c r="AW454" s="166"/>
      <c r="AX454" s="166"/>
      <c r="AY454" s="166"/>
      <c r="AZ454" s="166"/>
      <c r="BA454" s="166"/>
      <c r="BB454" s="166"/>
      <c r="BC454" s="166"/>
      <c r="BD454" s="166"/>
      <c r="BE454" s="166"/>
      <c r="BF454" s="166"/>
      <c r="BG454" s="166"/>
      <c r="BH454" s="166"/>
    </row>
    <row r="455" spans="1:60" outlineLevel="1" x14ac:dyDescent="0.2">
      <c r="A455" s="167">
        <v>51</v>
      </c>
      <c r="B455" s="177" t="s">
        <v>401</v>
      </c>
      <c r="C455" s="200" t="s">
        <v>402</v>
      </c>
      <c r="D455" s="179" t="s">
        <v>128</v>
      </c>
      <c r="E455" s="184">
        <v>35.668500000000002</v>
      </c>
      <c r="F455" s="190">
        <v>2200</v>
      </c>
      <c r="G455" s="190">
        <v>78470.7</v>
      </c>
      <c r="H455" s="190">
        <v>0</v>
      </c>
      <c r="I455" s="190">
        <f>ROUND(E455*H455,2)</f>
        <v>0</v>
      </c>
      <c r="J455" s="190">
        <v>2200</v>
      </c>
      <c r="K455" s="190">
        <f>ROUND(E455*J455,2)</f>
        <v>78470.7</v>
      </c>
      <c r="L455" s="190">
        <v>21</v>
      </c>
      <c r="M455" s="190">
        <f>G455*(1+L455/100)</f>
        <v>94949.546999999991</v>
      </c>
      <c r="N455" s="190">
        <v>0</v>
      </c>
      <c r="O455" s="190">
        <f>ROUND(E455*N455,2)</f>
        <v>0</v>
      </c>
      <c r="P455" s="190">
        <v>0</v>
      </c>
      <c r="Q455" s="190">
        <f>ROUND(E455*P455,2)</f>
        <v>0</v>
      </c>
      <c r="R455" s="190"/>
      <c r="S455" s="190"/>
      <c r="T455" s="191">
        <v>0</v>
      </c>
      <c r="U455" s="190">
        <f>ROUND(E455*T455,2)</f>
        <v>0</v>
      </c>
      <c r="V455" s="166"/>
      <c r="W455" s="166"/>
      <c r="X455" s="166"/>
      <c r="Y455" s="166"/>
      <c r="Z455" s="166"/>
      <c r="AA455" s="166"/>
      <c r="AB455" s="166"/>
      <c r="AC455" s="166"/>
      <c r="AD455" s="166"/>
      <c r="AE455" s="166" t="s">
        <v>145</v>
      </c>
      <c r="AF455" s="166"/>
      <c r="AG455" s="166"/>
      <c r="AH455" s="166"/>
      <c r="AI455" s="166"/>
      <c r="AJ455" s="166"/>
      <c r="AK455" s="166"/>
      <c r="AL455" s="166"/>
      <c r="AM455" s="166"/>
      <c r="AN455" s="166"/>
      <c r="AO455" s="166"/>
      <c r="AP455" s="166"/>
      <c r="AQ455" s="166"/>
      <c r="AR455" s="166"/>
      <c r="AS455" s="166"/>
      <c r="AT455" s="166"/>
      <c r="AU455" s="166"/>
      <c r="AV455" s="166"/>
      <c r="AW455" s="166"/>
      <c r="AX455" s="166"/>
      <c r="AY455" s="166"/>
      <c r="AZ455" s="166"/>
      <c r="BA455" s="166"/>
      <c r="BB455" s="166"/>
      <c r="BC455" s="166"/>
      <c r="BD455" s="166"/>
      <c r="BE455" s="166"/>
      <c r="BF455" s="166"/>
      <c r="BG455" s="166"/>
      <c r="BH455" s="166"/>
    </row>
    <row r="456" spans="1:60" ht="22.5" outlineLevel="1" x14ac:dyDescent="0.2">
      <c r="A456" s="167"/>
      <c r="B456" s="177"/>
      <c r="C456" s="201" t="s">
        <v>396</v>
      </c>
      <c r="D456" s="180"/>
      <c r="E456" s="185"/>
      <c r="F456" s="190"/>
      <c r="G456" s="190"/>
      <c r="H456" s="190"/>
      <c r="I456" s="190"/>
      <c r="J456" s="190"/>
      <c r="K456" s="190"/>
      <c r="L456" s="190"/>
      <c r="M456" s="190"/>
      <c r="N456" s="190"/>
      <c r="O456" s="190"/>
      <c r="P456" s="190"/>
      <c r="Q456" s="190"/>
      <c r="R456" s="190"/>
      <c r="S456" s="190"/>
      <c r="T456" s="191"/>
      <c r="U456" s="190"/>
      <c r="V456" s="166"/>
      <c r="W456" s="166"/>
      <c r="X456" s="166"/>
      <c r="Y456" s="166"/>
      <c r="Z456" s="166"/>
      <c r="AA456" s="166"/>
      <c r="AB456" s="166"/>
      <c r="AC456" s="166"/>
      <c r="AD456" s="166"/>
      <c r="AE456" s="166" t="s">
        <v>131</v>
      </c>
      <c r="AF456" s="166">
        <v>0</v>
      </c>
      <c r="AG456" s="166"/>
      <c r="AH456" s="166"/>
      <c r="AI456" s="166"/>
      <c r="AJ456" s="166"/>
      <c r="AK456" s="166"/>
      <c r="AL456" s="166"/>
      <c r="AM456" s="166"/>
      <c r="AN456" s="166"/>
      <c r="AO456" s="166"/>
      <c r="AP456" s="166"/>
      <c r="AQ456" s="166"/>
      <c r="AR456" s="166"/>
      <c r="AS456" s="166"/>
      <c r="AT456" s="166"/>
      <c r="AU456" s="166"/>
      <c r="AV456" s="166"/>
      <c r="AW456" s="166"/>
      <c r="AX456" s="166"/>
      <c r="AY456" s="166"/>
      <c r="AZ456" s="166"/>
      <c r="BA456" s="166"/>
      <c r="BB456" s="166"/>
      <c r="BC456" s="166"/>
      <c r="BD456" s="166"/>
      <c r="BE456" s="166"/>
      <c r="BF456" s="166"/>
      <c r="BG456" s="166"/>
      <c r="BH456" s="166"/>
    </row>
    <row r="457" spans="1:60" outlineLevel="1" x14ac:dyDescent="0.2">
      <c r="A457" s="167"/>
      <c r="B457" s="177"/>
      <c r="C457" s="201" t="s">
        <v>403</v>
      </c>
      <c r="D457" s="180"/>
      <c r="E457" s="185">
        <v>11.47913</v>
      </c>
      <c r="F457" s="190"/>
      <c r="G457" s="190"/>
      <c r="H457" s="190"/>
      <c r="I457" s="190"/>
      <c r="J457" s="190"/>
      <c r="K457" s="190"/>
      <c r="L457" s="190"/>
      <c r="M457" s="190"/>
      <c r="N457" s="190"/>
      <c r="O457" s="190"/>
      <c r="P457" s="190"/>
      <c r="Q457" s="190"/>
      <c r="R457" s="190"/>
      <c r="S457" s="190"/>
      <c r="T457" s="191"/>
      <c r="U457" s="190"/>
      <c r="V457" s="166"/>
      <c r="W457" s="166"/>
      <c r="X457" s="166"/>
      <c r="Y457" s="166"/>
      <c r="Z457" s="166"/>
      <c r="AA457" s="166"/>
      <c r="AB457" s="166"/>
      <c r="AC457" s="166"/>
      <c r="AD457" s="166"/>
      <c r="AE457" s="166" t="s">
        <v>131</v>
      </c>
      <c r="AF457" s="166">
        <v>0</v>
      </c>
      <c r="AG457" s="166"/>
      <c r="AH457" s="166"/>
      <c r="AI457" s="166"/>
      <c r="AJ457" s="166"/>
      <c r="AK457" s="166"/>
      <c r="AL457" s="166"/>
      <c r="AM457" s="166"/>
      <c r="AN457" s="166"/>
      <c r="AO457" s="166"/>
      <c r="AP457" s="166"/>
      <c r="AQ457" s="166"/>
      <c r="AR457" s="166"/>
      <c r="AS457" s="166"/>
      <c r="AT457" s="166"/>
      <c r="AU457" s="166"/>
      <c r="AV457" s="166"/>
      <c r="AW457" s="166"/>
      <c r="AX457" s="166"/>
      <c r="AY457" s="166"/>
      <c r="AZ457" s="166"/>
      <c r="BA457" s="166"/>
      <c r="BB457" s="166"/>
      <c r="BC457" s="166"/>
      <c r="BD457" s="166"/>
      <c r="BE457" s="166"/>
      <c r="BF457" s="166"/>
      <c r="BG457" s="166"/>
      <c r="BH457" s="166"/>
    </row>
    <row r="458" spans="1:60" outlineLevel="1" x14ac:dyDescent="0.2">
      <c r="A458" s="167"/>
      <c r="B458" s="177"/>
      <c r="C458" s="201" t="s">
        <v>404</v>
      </c>
      <c r="D458" s="180"/>
      <c r="E458" s="185">
        <v>8.9171300000000002</v>
      </c>
      <c r="F458" s="190"/>
      <c r="G458" s="190"/>
      <c r="H458" s="190"/>
      <c r="I458" s="190"/>
      <c r="J458" s="190"/>
      <c r="K458" s="190"/>
      <c r="L458" s="190"/>
      <c r="M458" s="190"/>
      <c r="N458" s="190"/>
      <c r="O458" s="190"/>
      <c r="P458" s="190"/>
      <c r="Q458" s="190"/>
      <c r="R458" s="190"/>
      <c r="S458" s="190"/>
      <c r="T458" s="191"/>
      <c r="U458" s="190"/>
      <c r="V458" s="166"/>
      <c r="W458" s="166"/>
      <c r="X458" s="166"/>
      <c r="Y458" s="166"/>
      <c r="Z458" s="166"/>
      <c r="AA458" s="166"/>
      <c r="AB458" s="166"/>
      <c r="AC458" s="166"/>
      <c r="AD458" s="166"/>
      <c r="AE458" s="166" t="s">
        <v>131</v>
      </c>
      <c r="AF458" s="166">
        <v>0</v>
      </c>
      <c r="AG458" s="166"/>
      <c r="AH458" s="166"/>
      <c r="AI458" s="166"/>
      <c r="AJ458" s="166"/>
      <c r="AK458" s="166"/>
      <c r="AL458" s="166"/>
      <c r="AM458" s="166"/>
      <c r="AN458" s="166"/>
      <c r="AO458" s="166"/>
      <c r="AP458" s="166"/>
      <c r="AQ458" s="166"/>
      <c r="AR458" s="166"/>
      <c r="AS458" s="166"/>
      <c r="AT458" s="166"/>
      <c r="AU458" s="166"/>
      <c r="AV458" s="166"/>
      <c r="AW458" s="166"/>
      <c r="AX458" s="166"/>
      <c r="AY458" s="166"/>
      <c r="AZ458" s="166"/>
      <c r="BA458" s="166"/>
      <c r="BB458" s="166"/>
      <c r="BC458" s="166"/>
      <c r="BD458" s="166"/>
      <c r="BE458" s="166"/>
      <c r="BF458" s="166"/>
      <c r="BG458" s="166"/>
      <c r="BH458" s="166"/>
    </row>
    <row r="459" spans="1:60" outlineLevel="1" x14ac:dyDescent="0.2">
      <c r="A459" s="167"/>
      <c r="B459" s="177"/>
      <c r="C459" s="201" t="s">
        <v>405</v>
      </c>
      <c r="D459" s="180"/>
      <c r="E459" s="185">
        <v>8.9171300000000002</v>
      </c>
      <c r="F459" s="190"/>
      <c r="G459" s="190"/>
      <c r="H459" s="190"/>
      <c r="I459" s="190"/>
      <c r="J459" s="190"/>
      <c r="K459" s="190"/>
      <c r="L459" s="190"/>
      <c r="M459" s="190"/>
      <c r="N459" s="190"/>
      <c r="O459" s="190"/>
      <c r="P459" s="190"/>
      <c r="Q459" s="190"/>
      <c r="R459" s="190"/>
      <c r="S459" s="190"/>
      <c r="T459" s="191"/>
      <c r="U459" s="190"/>
      <c r="V459" s="166"/>
      <c r="W459" s="166"/>
      <c r="X459" s="166"/>
      <c r="Y459" s="166"/>
      <c r="Z459" s="166"/>
      <c r="AA459" s="166"/>
      <c r="AB459" s="166"/>
      <c r="AC459" s="166"/>
      <c r="AD459" s="166"/>
      <c r="AE459" s="166" t="s">
        <v>131</v>
      </c>
      <c r="AF459" s="166">
        <v>0</v>
      </c>
      <c r="AG459" s="166"/>
      <c r="AH459" s="166"/>
      <c r="AI459" s="166"/>
      <c r="AJ459" s="166"/>
      <c r="AK459" s="166"/>
      <c r="AL459" s="166"/>
      <c r="AM459" s="166"/>
      <c r="AN459" s="166"/>
      <c r="AO459" s="166"/>
      <c r="AP459" s="166"/>
      <c r="AQ459" s="166"/>
      <c r="AR459" s="166"/>
      <c r="AS459" s="166"/>
      <c r="AT459" s="166"/>
      <c r="AU459" s="166"/>
      <c r="AV459" s="166"/>
      <c r="AW459" s="166"/>
      <c r="AX459" s="166"/>
      <c r="AY459" s="166"/>
      <c r="AZ459" s="166"/>
      <c r="BA459" s="166"/>
      <c r="BB459" s="166"/>
      <c r="BC459" s="166"/>
      <c r="BD459" s="166"/>
      <c r="BE459" s="166"/>
      <c r="BF459" s="166"/>
      <c r="BG459" s="166"/>
      <c r="BH459" s="166"/>
    </row>
    <row r="460" spans="1:60" outlineLevel="1" x14ac:dyDescent="0.2">
      <c r="A460" s="194"/>
      <c r="B460" s="195"/>
      <c r="C460" s="204" t="s">
        <v>406</v>
      </c>
      <c r="D460" s="196"/>
      <c r="E460" s="197">
        <v>6.3551299999999999</v>
      </c>
      <c r="F460" s="198"/>
      <c r="G460" s="198"/>
      <c r="H460" s="198"/>
      <c r="I460" s="198"/>
      <c r="J460" s="198"/>
      <c r="K460" s="198"/>
      <c r="L460" s="198"/>
      <c r="M460" s="198"/>
      <c r="N460" s="198"/>
      <c r="O460" s="198"/>
      <c r="P460" s="198"/>
      <c r="Q460" s="198"/>
      <c r="R460" s="198"/>
      <c r="S460" s="198"/>
      <c r="T460" s="199"/>
      <c r="U460" s="198"/>
      <c r="V460" s="166"/>
      <c r="W460" s="166"/>
      <c r="X460" s="166"/>
      <c r="Y460" s="166"/>
      <c r="Z460" s="166"/>
      <c r="AA460" s="166"/>
      <c r="AB460" s="166"/>
      <c r="AC460" s="166"/>
      <c r="AD460" s="166"/>
      <c r="AE460" s="166" t="s">
        <v>131</v>
      </c>
      <c r="AF460" s="166">
        <v>0</v>
      </c>
      <c r="AG460" s="166"/>
      <c r="AH460" s="166"/>
      <c r="AI460" s="166"/>
      <c r="AJ460" s="166"/>
      <c r="AK460" s="166"/>
      <c r="AL460" s="166"/>
      <c r="AM460" s="166"/>
      <c r="AN460" s="166"/>
      <c r="AO460" s="166"/>
      <c r="AP460" s="166"/>
      <c r="AQ460" s="166"/>
      <c r="AR460" s="166"/>
      <c r="AS460" s="166"/>
      <c r="AT460" s="166"/>
      <c r="AU460" s="166"/>
      <c r="AV460" s="166"/>
      <c r="AW460" s="166"/>
      <c r="AX460" s="166"/>
      <c r="AY460" s="166"/>
      <c r="AZ460" s="166"/>
      <c r="BA460" s="166"/>
      <c r="BB460" s="166"/>
      <c r="BC460" s="166"/>
      <c r="BD460" s="166"/>
      <c r="BE460" s="166"/>
      <c r="BF460" s="166"/>
      <c r="BG460" s="166"/>
      <c r="BH460" s="166"/>
    </row>
    <row r="461" spans="1:60" x14ac:dyDescent="0.2">
      <c r="A461" s="6"/>
      <c r="B461" s="7" t="s">
        <v>407</v>
      </c>
      <c r="C461" s="205" t="s">
        <v>407</v>
      </c>
      <c r="D461" s="9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AC461">
        <v>15</v>
      </c>
      <c r="AD461">
        <v>21</v>
      </c>
    </row>
    <row r="462" spans="1:60" x14ac:dyDescent="0.2">
      <c r="C462" s="206"/>
      <c r="D462" s="161"/>
      <c r="AE462" t="s">
        <v>408</v>
      </c>
    </row>
    <row r="463" spans="1:60" x14ac:dyDescent="0.2">
      <c r="D463" s="161"/>
    </row>
    <row r="464" spans="1:60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  <row r="4989" spans="4:4" x14ac:dyDescent="0.2">
      <c r="D4989" s="161"/>
    </row>
    <row r="4990" spans="4:4" x14ac:dyDescent="0.2">
      <c r="D4990" s="161"/>
    </row>
    <row r="4991" spans="4:4" x14ac:dyDescent="0.2">
      <c r="D4991" s="161"/>
    </row>
    <row r="4992" spans="4:4" x14ac:dyDescent="0.2">
      <c r="D4992" s="161"/>
    </row>
    <row r="4993" spans="4:4" x14ac:dyDescent="0.2">
      <c r="D4993" s="161"/>
    </row>
    <row r="4994" spans="4:4" x14ac:dyDescent="0.2">
      <c r="D4994" s="161"/>
    </row>
    <row r="4995" spans="4:4" x14ac:dyDescent="0.2">
      <c r="D4995" s="161"/>
    </row>
    <row r="4996" spans="4:4" x14ac:dyDescent="0.2">
      <c r="D4996" s="161"/>
    </row>
    <row r="4997" spans="4:4" x14ac:dyDescent="0.2">
      <c r="D4997" s="161"/>
    </row>
    <row r="4998" spans="4:4" x14ac:dyDescent="0.2">
      <c r="D4998" s="161"/>
    </row>
    <row r="4999" spans="4:4" x14ac:dyDescent="0.2">
      <c r="D4999" s="161"/>
    </row>
    <row r="5000" spans="4:4" x14ac:dyDescent="0.2">
      <c r="D5000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ZL10-18 ZL14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'ZL10-18 ZL14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2015-08-11T10:11:53Z</cp:lastPrinted>
  <dcterms:created xsi:type="dcterms:W3CDTF">2009-04-08T07:15:50Z</dcterms:created>
  <dcterms:modified xsi:type="dcterms:W3CDTF">2015-08-12T17:48:27Z</dcterms:modified>
</cp:coreProperties>
</file>